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24" documentId="8_{87EB4C24-C16B-4CE6-A9D0-1F1571B02575}" xr6:coauthVersionLast="47" xr6:coauthVersionMax="47" xr10:uidLastSave="{D9AD1C30-B15E-4626-B911-63EC2A508CAB}"/>
  <bookViews>
    <workbookView xWindow="28680" yWindow="-120" windowWidth="29040" windowHeight="15840" activeTab="4" xr2:uid="{00000000-000D-0000-FFFF-FFFF00000000}"/>
  </bookViews>
  <sheets>
    <sheet name="Identificação" sheetId="2" r:id="rId1"/>
    <sheet name="Desempenho Técnico-Científico e" sheetId="1" r:id="rId2"/>
    <sheet name="Capacidade Pedagógica" sheetId="3" r:id="rId3"/>
    <sheet name="Outras Ativ.Relev.Missão IPS" sheetId="4" r:id="rId4"/>
    <sheet name="Pontuação total" sheetId="5" r:id="rId5"/>
  </sheets>
  <definedNames>
    <definedName name="_Hlk51506752" localSheetId="1">'Desempenho Técnico-Científico e'!$B$9</definedName>
    <definedName name="_Hlk51507742" localSheetId="1">'Desempenho Técnico-Científico e'!#REF!</definedName>
    <definedName name="_Hlk51508962" localSheetId="1">'Desempenho Técnico-Científico 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5" l="1"/>
  <c r="H11" i="4"/>
  <c r="H12" i="4"/>
  <c r="H13" i="4" s="1"/>
  <c r="H15" i="4"/>
  <c r="H16" i="4"/>
  <c r="I16" i="4" s="1"/>
  <c r="D41" i="4"/>
  <c r="H59" i="1"/>
  <c r="I59" i="1" s="1"/>
  <c r="H47" i="1"/>
  <c r="I47" i="1" s="1"/>
  <c r="H48" i="1"/>
  <c r="I48" i="1" s="1"/>
  <c r="H42" i="1"/>
  <c r="I42" i="1" s="1"/>
  <c r="H43" i="1"/>
  <c r="I43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4"/>
  <c r="I39" i="4" s="1"/>
  <c r="H20" i="4"/>
  <c r="I20" i="4" s="1"/>
  <c r="H21" i="4"/>
  <c r="I21" i="4" s="1"/>
  <c r="H35" i="4"/>
  <c r="I35" i="4" s="1"/>
  <c r="H34" i="4"/>
  <c r="H31" i="4"/>
  <c r="I31" i="4" s="1"/>
  <c r="H30" i="4"/>
  <c r="I30" i="4" s="1"/>
  <c r="I46" i="3"/>
  <c r="H46" i="3"/>
  <c r="I42" i="3"/>
  <c r="H41" i="3"/>
  <c r="I41" i="3" s="1"/>
  <c r="H42" i="3"/>
  <c r="H32" i="3"/>
  <c r="I32" i="3" s="1"/>
  <c r="H31" i="3"/>
  <c r="I31" i="3" s="1"/>
  <c r="D48" i="3"/>
  <c r="H11" i="3"/>
  <c r="I11" i="3" s="1"/>
  <c r="H12" i="3"/>
  <c r="I12" i="3" s="1"/>
  <c r="H13" i="3"/>
  <c r="I13" i="3" s="1"/>
  <c r="H25" i="1"/>
  <c r="I25" i="1" s="1"/>
  <c r="H26" i="1"/>
  <c r="I26" i="1" s="1"/>
  <c r="H27" i="1"/>
  <c r="I27" i="1" s="1"/>
  <c r="H28" i="1"/>
  <c r="H15" i="1"/>
  <c r="I15" i="1" s="1"/>
  <c r="H16" i="1"/>
  <c r="I16" i="1" s="1"/>
  <c r="H17" i="1"/>
  <c r="I17" i="1" s="1"/>
  <c r="H18" i="1"/>
  <c r="I18" i="1" s="1"/>
  <c r="H19" i="1"/>
  <c r="H20" i="1"/>
  <c r="H21" i="1"/>
  <c r="H14" i="1"/>
  <c r="H11" i="1"/>
  <c r="H12" i="1" s="1"/>
  <c r="I12" i="1" s="1"/>
  <c r="H27" i="4"/>
  <c r="I27" i="4" s="1"/>
  <c r="H25" i="4"/>
  <c r="H40" i="4" l="1"/>
  <c r="H17" i="4"/>
  <c r="H22" i="1"/>
  <c r="I22" i="1" s="1"/>
  <c r="H32" i="4"/>
  <c r="I32" i="4" s="1"/>
  <c r="H36" i="4"/>
  <c r="I36" i="4"/>
  <c r="I34" i="4"/>
  <c r="I25" i="4"/>
  <c r="H30" i="3"/>
  <c r="I30" i="3" s="1"/>
  <c r="I28" i="1" l="1"/>
  <c r="I20" i="1"/>
  <c r="I21" i="1"/>
  <c r="H36" i="3"/>
  <c r="I36" i="3" s="1"/>
  <c r="H39" i="3" l="1"/>
  <c r="D61" i="1" l="1"/>
  <c r="H52" i="1" l="1"/>
  <c r="H51" i="1"/>
  <c r="H32" i="1"/>
  <c r="H39" i="1" s="1"/>
  <c r="I39" i="1" s="1"/>
  <c r="H29" i="1"/>
  <c r="H24" i="1"/>
  <c r="H58" i="1"/>
  <c r="H60" i="1" s="1"/>
  <c r="I60" i="1" s="1"/>
  <c r="H55" i="1"/>
  <c r="H56" i="1" s="1"/>
  <c r="H46" i="1"/>
  <c r="H49" i="1" s="1"/>
  <c r="I49" i="1" s="1"/>
  <c r="H41" i="1"/>
  <c r="H44" i="1" s="1"/>
  <c r="I44" i="1" s="1"/>
  <c r="H53" i="1" l="1"/>
  <c r="H30" i="1"/>
  <c r="I30" i="1" s="1"/>
  <c r="H61" i="1"/>
  <c r="D11" i="5" s="1"/>
  <c r="H26" i="4"/>
  <c r="H28" i="4" s="1"/>
  <c r="I26" i="4" l="1"/>
  <c r="I17" i="4"/>
  <c r="H38" i="4"/>
  <c r="H22" i="4"/>
  <c r="H19" i="4"/>
  <c r="H40" i="3"/>
  <c r="H43" i="3" s="1"/>
  <c r="H45" i="3"/>
  <c r="H47" i="3" s="1"/>
  <c r="H35" i="3"/>
  <c r="H37" i="3" s="1"/>
  <c r="H28" i="3"/>
  <c r="H29" i="3"/>
  <c r="H33" i="3" s="1"/>
  <c r="H27" i="3"/>
  <c r="H24" i="3"/>
  <c r="H23" i="3"/>
  <c r="H25" i="3" s="1"/>
  <c r="H48" i="3" l="1"/>
  <c r="H23" i="4"/>
  <c r="H41" i="4" s="1"/>
  <c r="H20" i="3"/>
  <c r="H19" i="3"/>
  <c r="H21" i="3" s="1"/>
  <c r="H16" i="3"/>
  <c r="I45" i="3"/>
  <c r="I40" i="3"/>
  <c r="I47" i="3"/>
  <c r="I16" i="3" l="1"/>
  <c r="H17" i="3"/>
  <c r="H14" i="3"/>
  <c r="I14" i="3" l="1"/>
  <c r="I55" i="1"/>
  <c r="I17" i="3" l="1"/>
  <c r="I51" i="1"/>
  <c r="I46" i="1"/>
  <c r="I40" i="4" l="1"/>
  <c r="I28" i="4"/>
  <c r="I22" i="4"/>
  <c r="I15" i="4"/>
  <c r="I39" i="3"/>
  <c r="I29" i="3"/>
  <c r="I28" i="3"/>
  <c r="I24" i="3"/>
  <c r="I23" i="3"/>
  <c r="I20" i="3"/>
  <c r="I19" i="3"/>
  <c r="I29" i="1"/>
  <c r="I19" i="1"/>
  <c r="I14" i="1"/>
  <c r="I11" i="1"/>
  <c r="I56" i="1" l="1"/>
  <c r="I38" i="4"/>
  <c r="I23" i="4"/>
  <c r="I41" i="4" s="1"/>
  <c r="I19" i="4"/>
  <c r="I37" i="3"/>
  <c r="I35" i="3"/>
  <c r="I33" i="3"/>
  <c r="I48" i="3" s="1"/>
  <c r="I58" i="1"/>
  <c r="I41" i="1"/>
  <c r="I32" i="1"/>
  <c r="I11" i="4"/>
  <c r="I27" i="3"/>
  <c r="I43" i="3"/>
  <c r="I25" i="3"/>
  <c r="I12" i="4"/>
  <c r="I24" i="1"/>
  <c r="I13" i="4" l="1"/>
  <c r="I21" i="3"/>
  <c r="E13" i="5" l="1"/>
  <c r="G13" i="5" s="1"/>
  <c r="D13" i="5"/>
  <c r="E12" i="5"/>
  <c r="G12" i="5" s="1"/>
  <c r="D12" i="5"/>
  <c r="I52" i="1" l="1"/>
  <c r="I53" i="1" l="1"/>
  <c r="I61" i="1" s="1"/>
  <c r="E11" i="5" s="1"/>
  <c r="G11" i="5" l="1"/>
  <c r="G14" i="5" s="1"/>
</calcChain>
</file>

<file path=xl/sharedStrings.xml><?xml version="1.0" encoding="utf-8"?>
<sst xmlns="http://schemas.openxmlformats.org/spreadsheetml/2006/main" count="245" uniqueCount="198">
  <si>
    <t>3 pontos</t>
  </si>
  <si>
    <t>2 pontos</t>
  </si>
  <si>
    <t xml:space="preserve">b) Capacidade pedagógica (CP) </t>
  </si>
  <si>
    <t xml:space="preserve">c) Outras atividades relevantes para a missão do IPS </t>
  </si>
  <si>
    <t xml:space="preserve">a) Desempenho técnico-científico e profissional (DTCP) </t>
  </si>
  <si>
    <t xml:space="preserve">          IDENTIFICAÇÃO</t>
  </si>
  <si>
    <t>Categoria Profissional:</t>
  </si>
  <si>
    <t>Morada Completa:</t>
    <phoneticPr fontId="0" type="noConversion"/>
  </si>
  <si>
    <t>Cidade:</t>
  </si>
  <si>
    <t>Código Postal:</t>
  </si>
  <si>
    <t>Telemóvel:</t>
  </si>
  <si>
    <t>e-mail:</t>
  </si>
  <si>
    <t>Habilitação Académica:</t>
  </si>
  <si>
    <t>Área Disciplinar</t>
  </si>
  <si>
    <t>Especialidade</t>
  </si>
  <si>
    <t>Instituição</t>
  </si>
  <si>
    <t>Ano</t>
  </si>
  <si>
    <t>Doutoramento:</t>
  </si>
  <si>
    <t>Título de Especialista</t>
  </si>
  <si>
    <t>Mestrado:</t>
  </si>
  <si>
    <t>Licenciatura:</t>
  </si>
  <si>
    <t>Avaliação e Pontuação do Currículo Escrito do Candidato (CE)</t>
  </si>
  <si>
    <t>Nome do Candidato:</t>
  </si>
  <si>
    <t>PONTUAÇÃO DO CURRÍCULO ESCRITO (CE)</t>
  </si>
  <si>
    <t>Pontuação Total</t>
    <phoneticPr fontId="0" type="noConversion"/>
  </si>
  <si>
    <t xml:space="preserve">Pontuação a Considerar </t>
    <phoneticPr fontId="0" type="noConversion"/>
  </si>
  <si>
    <t>Factor de ponderação</t>
    <phoneticPr fontId="0" type="noConversion"/>
  </si>
  <si>
    <t>Pontuação Ponderada</t>
    <phoneticPr fontId="0" type="noConversion"/>
  </si>
  <si>
    <t>Pontuação Final</t>
  </si>
  <si>
    <t>Capacidade Pedagógica</t>
  </si>
  <si>
    <t>Outras atividades relevantes para a missão do IPS</t>
  </si>
  <si>
    <t>Nome:</t>
  </si>
  <si>
    <t>Pontos atribuídos pelo/pela Candidato/Candidata</t>
  </si>
  <si>
    <t>Desempenho Técnico-Científico e Profissional</t>
  </si>
  <si>
    <t>Identificação do(s) Anexo(s) comprovativo(s)
Ligação para os documentos</t>
  </si>
  <si>
    <t>Pontuação Total</t>
  </si>
  <si>
    <t>Pontuação a considerar</t>
  </si>
  <si>
    <t xml:space="preserve">Total da Dimensão A </t>
  </si>
  <si>
    <t xml:space="preserve">Total da Dimensão B </t>
  </si>
  <si>
    <t xml:space="preserve">Nº (ou fracção) de elementos a pontuar </t>
  </si>
  <si>
    <t>Pontuação máxima</t>
  </si>
  <si>
    <t>Pontuação  máxima</t>
  </si>
  <si>
    <t xml:space="preserve">Pontos por item </t>
  </si>
  <si>
    <t>Pontos por item</t>
  </si>
  <si>
    <t>Total da Dimensão C</t>
  </si>
  <si>
    <t>Unidade Orgânica do IPS, se aplicável:</t>
  </si>
  <si>
    <t>A PREENCHER PELOS CANDIDATOS/PELAS CANDIDATAS</t>
  </si>
  <si>
    <t>Total da Dimensão A</t>
  </si>
  <si>
    <t xml:space="preserve">2.1 Experiência docente, valorizando-se o serviço docente em instituições de ensino superior com o grau de doutor ou título de especialista. </t>
  </si>
  <si>
    <t>3.1. Exercício de cargos em órgãos de gestão ou outros órgãos / estruturas de instituições de ensino superior</t>
  </si>
  <si>
    <t>3.2 Participação em júris de seleção / seriação.</t>
  </si>
  <si>
    <t xml:space="preserve"> </t>
  </si>
  <si>
    <t>10 pontos</t>
  </si>
  <si>
    <t>2 pontos cada (publicado após 2019, inclusive)</t>
  </si>
  <si>
    <t>2 pontos cada  (publicado até 2019, exclusive)</t>
  </si>
  <si>
    <t>4 pontos por cada (publicado após 2019, inclusive)</t>
  </si>
  <si>
    <t>2 pontos por cada (publicado após 2019, inclusive)</t>
  </si>
  <si>
    <t>0,5 pontos por cada (publicado até 2019, exclusive)</t>
  </si>
  <si>
    <t>1.3. Produção técnico-científica com ISBN, designadamente livros (autoria e/ou edição), capítulos de livros, resumos e/ou resumos alargados em livro de atas, valorizando-se a subárea disciplinar para que é aberto o concurso.</t>
  </si>
  <si>
    <t>2 pontos por cada (publicado no âmbito da subárea disciplinar para que é aberto o concurso)</t>
  </si>
  <si>
    <r>
      <t xml:space="preserve">    i) </t>
    </r>
    <r>
      <rPr>
        <b/>
        <sz val="12"/>
        <rFont val="Calibri"/>
        <family val="2"/>
        <scheme val="minor"/>
      </rPr>
      <t>Coordenação</t>
    </r>
    <r>
      <rPr>
        <sz val="12"/>
        <rFont val="Calibri"/>
        <family val="2"/>
        <scheme val="minor"/>
      </rPr>
      <t xml:space="preserve"> de projetos de investigação e/ou desenvolvimento com financiamento</t>
    </r>
  </si>
  <si>
    <r>
      <t xml:space="preserve">ii) </t>
    </r>
    <r>
      <rPr>
        <b/>
        <sz val="12"/>
        <rFont val="Calibri"/>
        <family val="2"/>
        <scheme val="minor"/>
      </rPr>
      <t>Participação</t>
    </r>
    <r>
      <rPr>
        <sz val="12"/>
        <rFont val="Calibri"/>
        <family val="2"/>
        <scheme val="minor"/>
      </rPr>
      <t xml:space="preserve"> em projetos de investigação e/ou desenvolvimento com financiamento</t>
    </r>
  </si>
  <si>
    <t>0,5 pontos por cada (publicado fora do âmbito da subárea disciplinar para que é aberto o concurso)</t>
  </si>
  <si>
    <t>i) Participação em júris de doutoramento como arguente ou em júris de provas para atribuição do título de especialista.</t>
  </si>
  <si>
    <t>2 pontos por cada</t>
  </si>
  <si>
    <t>ii) Participação em júris de dissertações, projetos e ou relatórios finais de mestrado</t>
  </si>
  <si>
    <t xml:space="preserve">iii) Participação em júris de estágios de licenciatura e ou CTeSP. </t>
  </si>
  <si>
    <t xml:space="preserve">0,5 pontos por cada </t>
  </si>
  <si>
    <t>3 pontos por cada projeto no âmbito da subárea disciplinar para que é aberto o concurso</t>
  </si>
  <si>
    <t>1,5 pontos por cada projeto fora âmbito da subárea disciplinar para que é aberto o concurso</t>
  </si>
  <si>
    <t>2 pontos por cada projeto no âmbito da subárea disciplinar para que é aberto o concurso</t>
  </si>
  <si>
    <t>2  pontos por cada bolsa no âmbito da subárea disciplinar para que é aberto o concurso</t>
  </si>
  <si>
    <t xml:space="preserve">1.2 Produção técnico-científica expressa, designadamente, pela publicação de artigos científicos na subárea disciplinar para que é aberto o concurso em revistas indexadas à Web of Science (WoS) e Scopus. </t>
  </si>
  <si>
    <t>1.5 Participação e arguição em júris de provas académicas, nomeadamente estágios, relatórios de projeto e dissertações conducentes a grau académico e CTeSP, na área do concurso.</t>
  </si>
  <si>
    <t xml:space="preserve">i) Orientação ou coorientação de teses de doutoramento, já concluídas </t>
  </si>
  <si>
    <t>2 pontos por cada orientação/coorientação</t>
  </si>
  <si>
    <t>iii) Orientação de relatórios de estágio de licenciatura e ou/CTeSP, já concluídos</t>
  </si>
  <si>
    <t>0,5 pontos por cada orientação</t>
  </si>
  <si>
    <t>i) Revisão de artigos publicados em revistas científicas indexadas na plataforma  Web of Science Core Collection</t>
  </si>
  <si>
    <t>1.8 Capacidade de intervenção em comunidades científica e/ou profissional expressa, designadamente, através da moderação em palestras, conferências, congressos, painel de mesas redondas e/ou seminários na área disciplinar para que é aberto o concurso.</t>
  </si>
  <si>
    <t xml:space="preserve">i) Por cada moderação em palestras, conferências, painel de congressos/seminários e/ou painel de mesas redondas
</t>
  </si>
  <si>
    <t>1.9 Outras atividades de reconhecido mérito científico e/ou profissional no domínio da ética de investigação.</t>
  </si>
  <si>
    <t xml:space="preserve">i) Membro de comissão de ética de Investigação de Instituição do Ensino Superior. </t>
  </si>
  <si>
    <t xml:space="preserve">3  pontos por cada ano letivo de serviço docente </t>
  </si>
  <si>
    <t xml:space="preserve">2  pontos por cada ano letivo de serviço docente </t>
  </si>
  <si>
    <t xml:space="preserve">1  ponto por cada ano letivo de serviço docente </t>
  </si>
  <si>
    <t>2.2. Experiência docente internacional em instituições de ensino superior, com o grau de doutor ou o título de especialista, na área disciplinar para que é aberto o concurso.</t>
  </si>
  <si>
    <t xml:space="preserve">i) Experiência docente, por convite, em instituições de ensino superior internacionais </t>
  </si>
  <si>
    <t>2.3 Número de unidades curriculares lecionadas, valorizando-se a subárea disciplinar para que é aberto o concurso.</t>
  </si>
  <si>
    <t>2.4 Coordenação de unidades curriculares, valorizando-se a subárea disciplinar para que é aberto o concurso</t>
  </si>
  <si>
    <t>i) Coordenação de Unidades Curriculares</t>
  </si>
  <si>
    <t>1,5 pontos por cada UC fora do âmbito da subárea disciplinar para que é aberto o concurso</t>
  </si>
  <si>
    <t>2 pontos por cada UC no âmbito da subárea disciplinar para que é aberto o concurso</t>
  </si>
  <si>
    <t>2.5  Conceção de planos curriculares e elaboração de novos programas ou reformulação de programas de unidades curriculares já existentes na área disciplinar para que é aberto o concurso</t>
  </si>
  <si>
    <t>i) Elaboração de novos programas de UC</t>
  </si>
  <si>
    <t>ii) Reestruturação de programas de UC já existentes</t>
  </si>
  <si>
    <t>0,5  pontos por cada UC fora do âmbito da subárea disciplinar para que é aberto o concurso</t>
  </si>
  <si>
    <t>2.6 Participação em ações de formação/atualização e produção de material pedagógico de suporte às atividades letivas na área disciplinar para que é aberto o concurso.</t>
  </si>
  <si>
    <t>ii) Formação profissional frequentada na área disciplinar para que é para aberto o concurso</t>
  </si>
  <si>
    <t>2.7  Coordenação de eventos técnico-científicos e/ou pedagógicos na área disciplinar para que é aberto o concurso.</t>
  </si>
  <si>
    <t>4 pontos por cada congresso internacional</t>
  </si>
  <si>
    <t>2 pontos por cada congresso nacional</t>
  </si>
  <si>
    <t>2.8. Outras atividades relacionadas com a atividade de ensino, nomeadamente a supervisão e tutoria de estágios, práticas pedagógicas e outras atividades da mesma natureza na área disciplinar para que é aberto o concurso.</t>
  </si>
  <si>
    <t>0,75 pontos por cada estagiário</t>
  </si>
  <si>
    <t>ii) Cargo exercido em estruturas de instituição de ensino superior, tais como comissão científica de curso, plenário de departamento, comissão científica de departamento, comissões de avaliação e qualidade, comissões temporárias, ou seus correspondentes.</t>
  </si>
  <si>
    <t>i) Coordenação de júri de seleção / seriação ou equivalente</t>
  </si>
  <si>
    <t>ii) Participação como membro em júri de seleção / seriação ou equivalente</t>
  </si>
  <si>
    <t>3.3 Participação na organização de eventos de caráter técnico-científico, pedagógico ou profissional na área disciplinar para que é aberto o concurso.</t>
  </si>
  <si>
    <t>i) Por cada participação como membro de comissão organizadora de conferência, seminário, congresso ou outro evento técnico-científico</t>
  </si>
  <si>
    <t>1 ponto por cada evento internacional</t>
  </si>
  <si>
    <t>0,5 pontos por cada evento nacional</t>
  </si>
  <si>
    <t>2 pontos por cada evento internacional</t>
  </si>
  <si>
    <t>1 ponto por cada evento nacional</t>
  </si>
  <si>
    <t xml:space="preserve">3.4 Outras atividades de reconhecido mérito científico e/ou profissional na área disciplinar para que é aberto concurso (participação em centros de investigação, afiliações a sociedades científicas ou técnico-científicas). </t>
  </si>
  <si>
    <t>1 ponto por cada afiliação</t>
  </si>
  <si>
    <t>iii) Pós-Doutoramento na área disciplinar para que é aberto o concurso</t>
  </si>
  <si>
    <t>5 pontos por cada formação</t>
  </si>
  <si>
    <t>3.5.Participação em programas de mobilidade internacional inseridas no ambiente socioprofissional em que o candidato se integra.</t>
  </si>
  <si>
    <t>ii) Por cada cargo ou atividade de gestão exercido no âmbito da area disciplinar do concurso</t>
  </si>
  <si>
    <t>2 pontos por cargo</t>
  </si>
  <si>
    <t>0,1 pontos por cada (publicado fora do âmbito da subárea disciplinar para que é aberto o concurso)</t>
  </si>
  <si>
    <t>0,25 pontos por cada (publicado no âmbito da subárea disciplinar para que é aberto o concurso)</t>
  </si>
  <si>
    <t>0,25 pontos cada</t>
  </si>
  <si>
    <t>ii) Por cada participação como membro de comissão cientifica de conferência, seminário, congresso ou outro evento técnico-científico</t>
  </si>
  <si>
    <t>i) Por cada afiliação como membro integrado/colaborador em Centros de Investigação</t>
  </si>
  <si>
    <t>Procedimento concursal para recrutamento de um Professor Adjunto para a área disciplinar de Ciências do Desporto__Subárea de Treino e Destreino no idoso.</t>
  </si>
  <si>
    <t xml:space="preserve">Docente do Ensino Superior </t>
  </si>
  <si>
    <t>1.4. Participação em projetos de investigação e/ou desenvolvimento, valorizando-se a subárea disciplinar para que é aberto o concurso.</t>
  </si>
  <si>
    <t>3.7.Experiência profissional relevante, fora do ensino, na área disciplinar para que é aberto o concurso.</t>
  </si>
  <si>
    <t>1.1 Título de especialista ou tese de doutoramento na subárea disciplinar para que é aberto o concurso.</t>
  </si>
  <si>
    <t>1.6 Orientação/coorientação de relatórios de estágio, relatórios de projeto e dissertações conducentes a grau académico e CTeSP.</t>
  </si>
  <si>
    <t>1.7  Participação na revisão de artigos publicados em revistas indexadas à Web of Science (WoS).</t>
  </si>
  <si>
    <t>3.6. Desempenho de outros cargos e atividades de gestão em instituições públicas ou privadas na área disciplinar para que é aberto o concurso.</t>
  </si>
  <si>
    <t>1_Desempenho técnico-científico e profissional (DTCP) - 45%</t>
  </si>
  <si>
    <t>2_Capacidade Pedagógica (CP) - 35%</t>
  </si>
  <si>
    <t>Procedimento concursal para recrutamento de um Professor Adjunto para a área disciplinar de Ciências do Desporto - Subárea de Treino e Destreino no Odoso.</t>
  </si>
  <si>
    <t>1 ponto por cada (publicado até 2019, exclusive)</t>
  </si>
  <si>
    <t xml:space="preserve">1 ponto cada (publicado até 2019, exclusive) </t>
  </si>
  <si>
    <t>1 ponto por cada (publicado após 2019, inclusive)</t>
  </si>
  <si>
    <t>1 ponto por cada (publicado fora do âmbito da subárea disciplinar para que é aberto o concurso)</t>
  </si>
  <si>
    <t>1 ponto por cada (publicado no âmbito da subárea disciplinar para que é aberto o concurso)</t>
  </si>
  <si>
    <t>1 ponto por cada projeto fora âmbito da subárea disciplinar para que é aberto o concurso</t>
  </si>
  <si>
    <t>1  ponto por cada bolsa fora âmbito da subárea disciplinar para que é aberto o concurso</t>
  </si>
  <si>
    <t>1 ponto por cada 25 horas de aplicação/desenvolvimento</t>
  </si>
  <si>
    <t xml:space="preserve">1 ponto por cada </t>
  </si>
  <si>
    <t>1 ponto por cada orientação/coorientação</t>
  </si>
  <si>
    <t>Procedimento concursal para recrutamento de um Professor Adjunto para a área disciplinar de Ciências do Desporto - Subárea de Treino e Destreino no Idoso.</t>
  </si>
  <si>
    <t>1  ponto por cada UC fora do âmbito da subárea disciplinar para que é aberto o concurso</t>
  </si>
  <si>
    <t>1 ponto por cada UC no âmbito da subárea disciplinar para que é aberto o concurso</t>
  </si>
  <si>
    <t>1 ponto por cada centro/ano</t>
  </si>
  <si>
    <t>2 pontos por cargo/ano letivo</t>
  </si>
  <si>
    <t>1 ponto por cargo/ano letivo</t>
  </si>
  <si>
    <t>ii) Participação em atividades de mobilidade docente, de caráter institucional, com duração efetiva até 4 dias (Erasmus+)</t>
  </si>
  <si>
    <t>i) Cargo exercido como membro em órgãos de instituição de ensino superior ou unidades orgânicas de instituição de ensino superior</t>
  </si>
  <si>
    <t>i) Participação em atividades de mobilidade docente, de caráter institucional, com duração efetiva igual ou superior a 5 dias (Erasmus+)</t>
  </si>
  <si>
    <t>i) Tese de Doutoramento ou Título de Especialista na subárea disciplinar para que é aberto o concurso</t>
  </si>
  <si>
    <t>ii) Artigo científico publicado em revista indexada na plataforma  Web of Science Core Collection, como último autor ou autor correspondente</t>
  </si>
  <si>
    <t xml:space="preserve">iv) Artigo científico publicado em revista indexada na base de dados Scopus®,como último autor ou autor correspondente
</t>
  </si>
  <si>
    <t xml:space="preserve">iii) Artigo científico publicado em revista indexada na base de dados Scopus®, como primeiro autor
</t>
  </si>
  <si>
    <r>
      <t xml:space="preserve">i) Artigo científico publicado em revista indexada na plataforma </t>
    </r>
    <r>
      <rPr>
        <sz val="12"/>
        <color theme="1"/>
        <rFont val="Calibri (corpo)"/>
      </rPr>
      <t>Web of Science Core Collection</t>
    </r>
    <r>
      <rPr>
        <sz val="12"/>
        <color theme="1"/>
        <rFont val="Calibri"/>
        <family val="2"/>
        <scheme val="minor"/>
      </rPr>
      <t>, como primeiro autor</t>
    </r>
  </si>
  <si>
    <t>i) Autor ou editor de livro com ISBN</t>
  </si>
  <si>
    <t>ii) Autor ou coautor de capítulo de livro com ISBN</t>
  </si>
  <si>
    <t>iii) Resumo e/ou resumo alargado publicado em livro de atas de evento técnico-científico com ISBN, como primeiro autor, ultimo autor ou correspondente.</t>
  </si>
  <si>
    <t>iii) Bolsa de investigação com o grau de doutor (não acumula com os subcritérios i e ii)</t>
  </si>
  <si>
    <t xml:space="preserve">iv) Participação em projectos  de inovação pedagógica com financiamento
</t>
  </si>
  <si>
    <t>ii) Orientação ou coorientação de dissertações, projetos e ou relatórios finais de mestrado, já concluidos</t>
  </si>
  <si>
    <t>ii) Formação ministrada no domínio da ética de investigação</t>
  </si>
  <si>
    <t>i) Experiência docente em instituições de ensino superior em regime de tempo integral com exclusividade, com o grau de doutor ou o título de especialista</t>
  </si>
  <si>
    <t>ii) Experiência docente em instituições de ensino superior em regime de tempo integral, com o grau de doutor ou o título de especialista</t>
  </si>
  <si>
    <t>iii) Experiência docente em instituições de ensino superior em regime de tempo parcial, com o grau de doutor ou o título de especialista</t>
  </si>
  <si>
    <t>1 ponto por cada 2horas de lecionação</t>
  </si>
  <si>
    <t>i) Lecionação de Unidades Curriculares</t>
  </si>
  <si>
    <t>1,5 pontos por cada UC no âmbito da subárea disciplinar para que é aberto o concurso (mínimo 12 horas)</t>
  </si>
  <si>
    <t>1 ponto por cada UC fora do âmbito da subárea disciplinar para que é aberto o concurso (mínimo 12 horas)</t>
  </si>
  <si>
    <t>i) Por cada material pedagógico publicado respeitante a Unidades Curriculares na área disciplinar para que é aberto o concurso, que se fundamente maioritariamente em autores dos últimos 10 anos com DOI, ISBN ou ISSN.</t>
  </si>
  <si>
    <t>0,5 pontos por cada artigo revisto após 2019, inclusive</t>
  </si>
  <si>
    <t>0,25 pontos por cada artigo revisto antes de 2019, exclusive</t>
  </si>
  <si>
    <t>2 pontos por ano</t>
  </si>
  <si>
    <t>0,2 pontos por cada hora de formação</t>
  </si>
  <si>
    <t>iii) Coordenação de curso, membro de comissão de curso ou equivalente e/ou participação na concepção de plano curricular</t>
  </si>
  <si>
    <t>3 pontos por cada mandato ou plano curricular, no âmbito da subárea disciplinar para que é aberto o concurso</t>
  </si>
  <si>
    <t>2  pontos por cada mandato ou plano curricular, fora do âmbito da subárea disciplinar para que é aberto o concurso</t>
  </si>
  <si>
    <t>0,5 pontos por cada material pedagógico publicado</t>
  </si>
  <si>
    <t xml:space="preserve">0,25 pontos por cada 12 horas de formação </t>
  </si>
  <si>
    <t>i) Presidente/coordenador de comissão organizadora de congresso científico na área disciplinar para que é aberto o concurso</t>
  </si>
  <si>
    <t>ii) Presidente/coordenador de comissão cientifica de congresso científico na área disciplinar para que é aberto o concurso</t>
  </si>
  <si>
    <t>0,25 pontos por cada estagiário</t>
  </si>
  <si>
    <t>i) Supervisão de estágio/práticas pedagógicas pela instituição de ensino superior</t>
  </si>
  <si>
    <t>ii) Tutoria/acompanhamento de estágio de curso de ensino superior em instituição de acolhimento</t>
  </si>
  <si>
    <t>3_Outras atividades relevantes para a missão do IPS (OAR) - 20%</t>
  </si>
  <si>
    <t>c) Outras atividades relevantes para a missão do IPS (OAR)</t>
  </si>
  <si>
    <t>ii) Por cada afiliação em sociedade científica ou técnico-científica de âmbito internacional</t>
  </si>
  <si>
    <t>i) Título Profissional de Treinador de Desporto-TPTD-Grau II, III ou IV</t>
  </si>
  <si>
    <t>8 pontos (graus III ou IV)  e 4 pontos (grau II) /por título</t>
  </si>
  <si>
    <t>i) Atividade profissional exercida no âmbito do treino do idoso</t>
  </si>
  <si>
    <t>1 ponto por ano/atividade</t>
  </si>
  <si>
    <t>ii) Atividade profissional exercida em outras áreas de intervenção</t>
  </si>
  <si>
    <t>0,25 pontos  por ano/atividade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</si>
</sst>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0"/>
      <color rgb="FF0070C0"/>
      <name val="Calibri"/>
      <family val="2"/>
    </font>
    <font>
      <b/>
      <sz val="10"/>
      <color theme="6" tint="-0.499984740745262"/>
      <name val="Calibri"/>
      <family val="2"/>
    </font>
    <font>
      <b/>
      <sz val="10"/>
      <color indexed="8"/>
      <name val="Calibri"/>
      <family val="2"/>
    </font>
    <font>
      <b/>
      <sz val="12"/>
      <color theme="9" tint="-0.499984740745262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 (corpo)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97">
    <xf numFmtId="0" fontId="0" fillId="0" borderId="0" xfId="0"/>
    <xf numFmtId="0" fontId="18" fillId="0" borderId="0" xfId="0" applyFont="1" applyProtection="1"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right"/>
      <protection locked="0"/>
    </xf>
    <xf numFmtId="0" fontId="5" fillId="0" borderId="9" xfId="0" applyFont="1" applyBorder="1" applyProtection="1">
      <protection locked="0"/>
    </xf>
    <xf numFmtId="0" fontId="18" fillId="0" borderId="9" xfId="0" applyFont="1" applyBorder="1" applyProtection="1">
      <protection locked="0"/>
    </xf>
    <xf numFmtId="0" fontId="18" fillId="3" borderId="0" xfId="0" applyFont="1" applyFill="1" applyProtection="1"/>
    <xf numFmtId="0" fontId="18" fillId="0" borderId="0" xfId="0" applyFont="1" applyProtection="1"/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horizontal="right"/>
    </xf>
    <xf numFmtId="0" fontId="20" fillId="0" borderId="0" xfId="0" applyFont="1" applyProtection="1"/>
    <xf numFmtId="0" fontId="20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20" fillId="0" borderId="1" xfId="0" applyFont="1" applyBorder="1" applyAlignment="1" applyProtection="1">
      <alignment vertical="center" wrapText="1"/>
    </xf>
    <xf numFmtId="9" fontId="18" fillId="0" borderId="5" xfId="0" applyNumberFormat="1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2" xfId="0" applyFont="1" applyBorder="1" applyAlignment="1" applyProtection="1">
      <alignment vertical="center" wrapText="1"/>
    </xf>
    <xf numFmtId="9" fontId="18" fillId="0" borderId="6" xfId="0" applyNumberFormat="1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vertical="center" wrapText="1"/>
    </xf>
    <xf numFmtId="9" fontId="18" fillId="0" borderId="7" xfId="0" applyNumberFormat="1" applyFont="1" applyBorder="1" applyAlignment="1" applyProtection="1">
      <alignment horizontal="left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6" borderId="30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 wrapText="1"/>
    </xf>
    <xf numFmtId="0" fontId="19" fillId="6" borderId="12" xfId="0" applyFont="1" applyFill="1" applyBorder="1" applyAlignment="1" applyProtection="1">
      <alignment horizontal="center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19" fillId="8" borderId="14" xfId="0" applyFont="1" applyFill="1" applyBorder="1" applyAlignment="1" applyProtection="1">
      <alignment vertical="center" wrapText="1"/>
    </xf>
    <xf numFmtId="0" fontId="19" fillId="8" borderId="9" xfId="0" applyFont="1" applyFill="1" applyBorder="1" applyAlignment="1" applyProtection="1">
      <alignment vertical="center" wrapText="1"/>
    </xf>
    <xf numFmtId="0" fontId="20" fillId="8" borderId="9" xfId="0" applyFont="1" applyFill="1" applyBorder="1" applyAlignment="1" applyProtection="1">
      <alignment vertical="center" wrapText="1"/>
    </xf>
    <xf numFmtId="0" fontId="19" fillId="8" borderId="10" xfId="0" applyFont="1" applyFill="1" applyBorder="1" applyAlignment="1" applyProtection="1">
      <alignment vertical="center" wrapText="1"/>
    </xf>
    <xf numFmtId="0" fontId="20" fillId="0" borderId="14" xfId="0" applyFont="1" applyBorder="1" applyAlignment="1" applyProtection="1">
      <alignment horizontal="left" vertical="center" wrapText="1" indent="2"/>
    </xf>
    <xf numFmtId="0" fontId="20" fillId="0" borderId="9" xfId="0" applyFont="1" applyBorder="1" applyAlignment="1" applyProtection="1">
      <alignment horizontal="left" vertical="center" wrapText="1" indent="2"/>
    </xf>
    <xf numFmtId="0" fontId="20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0" fillId="8" borderId="9" xfId="0" applyFont="1" applyFill="1" applyBorder="1" applyAlignment="1" applyProtection="1">
      <alignment horizontal="center" vertical="center" wrapText="1"/>
    </xf>
    <xf numFmtId="0" fontId="20" fillId="8" borderId="10" xfId="0" applyFont="1" applyFill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vertical="center" wrapText="1"/>
    </xf>
    <xf numFmtId="0" fontId="19" fillId="0" borderId="9" xfId="0" applyFont="1" applyBorder="1" applyAlignment="1" applyProtection="1">
      <alignment horizontal="right" vertical="center" wrapText="1" indent="1"/>
    </xf>
    <xf numFmtId="0" fontId="20" fillId="9" borderId="9" xfId="0" applyFont="1" applyFill="1" applyBorder="1" applyAlignment="1" applyProtection="1">
      <alignment horizontal="center" vertical="center" wrapText="1"/>
    </xf>
    <xf numFmtId="0" fontId="25" fillId="9" borderId="9" xfId="0" applyFont="1" applyFill="1" applyBorder="1" applyAlignment="1" applyProtection="1">
      <alignment horizontal="center" vertical="center" wrapText="1"/>
    </xf>
    <xf numFmtId="0" fontId="3" fillId="9" borderId="9" xfId="0" applyFont="1" applyFill="1" applyBorder="1" applyAlignment="1" applyProtection="1">
      <alignment vertical="center" wrapText="1"/>
    </xf>
    <xf numFmtId="0" fontId="20" fillId="9" borderId="9" xfId="0" applyFont="1" applyFill="1" applyBorder="1" applyAlignment="1" applyProtection="1">
      <alignment vertical="center" wrapText="1"/>
    </xf>
    <xf numFmtId="0" fontId="20" fillId="9" borderId="9" xfId="0" applyFont="1" applyFill="1" applyBorder="1" applyAlignment="1" applyProtection="1">
      <alignment horizontal="left" vertical="center" wrapText="1"/>
    </xf>
    <xf numFmtId="0" fontId="20" fillId="0" borderId="9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9" fillId="8" borderId="9" xfId="0" applyFont="1" applyFill="1" applyBorder="1" applyAlignment="1" applyProtection="1">
      <alignment horizontal="center" vertical="center" wrapText="1"/>
    </xf>
    <xf numFmtId="0" fontId="19" fillId="8" borderId="10" xfId="0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vertical="center" wrapText="1"/>
    </xf>
    <xf numFmtId="0" fontId="18" fillId="0" borderId="0" xfId="0" applyFont="1" applyAlignment="1" applyProtection="1">
      <alignment wrapText="1"/>
    </xf>
    <xf numFmtId="0" fontId="19" fillId="0" borderId="27" xfId="0" applyFont="1" applyBorder="1" applyAlignment="1" applyProtection="1">
      <alignment horizontal="right" vertical="center"/>
    </xf>
    <xf numFmtId="0" fontId="19" fillId="0" borderId="28" xfId="0" applyFont="1" applyBorder="1" applyAlignment="1" applyProtection="1">
      <alignment horizontal="right" vertical="center"/>
    </xf>
    <xf numFmtId="0" fontId="19" fillId="0" borderId="28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/>
    </xf>
    <xf numFmtId="0" fontId="20" fillId="7" borderId="9" xfId="0" applyFont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19" fillId="7" borderId="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18" fillId="0" borderId="1" xfId="0" applyFont="1" applyBorder="1" applyAlignment="1" applyProtection="1">
      <alignment vertical="center" wrapText="1"/>
    </xf>
    <xf numFmtId="0" fontId="18" fillId="0" borderId="15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2" xfId="0" applyFont="1" applyBorder="1" applyAlignment="1" applyProtection="1">
      <alignment vertical="center" wrapText="1"/>
    </xf>
    <xf numFmtId="0" fontId="18" fillId="0" borderId="3" xfId="0" applyFont="1" applyBorder="1" applyAlignment="1" applyProtection="1">
      <alignment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18" fillId="8" borderId="9" xfId="0" applyFont="1" applyFill="1" applyBorder="1" applyAlignment="1" applyProtection="1">
      <alignment horizontal="center" vertical="center" wrapText="1"/>
    </xf>
    <xf numFmtId="0" fontId="17" fillId="8" borderId="9" xfId="0" applyFont="1" applyFill="1" applyBorder="1" applyAlignment="1" applyProtection="1">
      <alignment vertical="center" wrapText="1"/>
    </xf>
    <xf numFmtId="0" fontId="17" fillId="8" borderId="10" xfId="0" applyFont="1" applyFill="1" applyBorder="1" applyAlignment="1" applyProtection="1">
      <alignment vertical="center" wrapText="1"/>
    </xf>
    <xf numFmtId="0" fontId="20" fillId="0" borderId="31" xfId="0" applyFont="1" applyBorder="1" applyAlignment="1" applyProtection="1">
      <alignment horizontal="left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left" vertical="center" wrapText="1" indent="2"/>
    </xf>
    <xf numFmtId="0" fontId="17" fillId="0" borderId="9" xfId="0" applyFont="1" applyBorder="1" applyAlignment="1" applyProtection="1">
      <alignment horizontal="right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8" borderId="9" xfId="0" applyFont="1" applyFill="1" applyBorder="1" applyAlignment="1" applyProtection="1">
      <alignment horizontal="center" vertical="center" wrapText="1"/>
    </xf>
    <xf numFmtId="0" fontId="6" fillId="8" borderId="9" xfId="0" applyFont="1" applyFill="1" applyBorder="1" applyAlignment="1" applyProtection="1">
      <alignment horizontal="center" vertical="center" wrapText="1"/>
    </xf>
    <xf numFmtId="0" fontId="17" fillId="8" borderId="10" xfId="0" applyFont="1" applyFill="1" applyBorder="1" applyAlignment="1" applyProtection="1">
      <alignment horizontal="center" vertical="center" wrapText="1"/>
    </xf>
    <xf numFmtId="0" fontId="20" fillId="9" borderId="14" xfId="0" applyFont="1" applyFill="1" applyBorder="1" applyAlignment="1" applyProtection="1">
      <alignment horizontal="left" vertical="center" wrapText="1" indent="2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8" fillId="8" borderId="10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 indent="2"/>
    </xf>
    <xf numFmtId="0" fontId="1" fillId="0" borderId="9" xfId="0" applyFont="1" applyBorder="1" applyAlignment="1" applyProtection="1">
      <alignment vertical="center" wrapText="1"/>
    </xf>
    <xf numFmtId="0" fontId="20" fillId="0" borderId="31" xfId="0" applyFont="1" applyBorder="1" applyAlignment="1" applyProtection="1">
      <alignment horizontal="left" vertical="center" wrapText="1" indent="2"/>
    </xf>
    <xf numFmtId="0" fontId="20" fillId="0" borderId="35" xfId="0" applyFont="1" applyBorder="1" applyAlignment="1" applyProtection="1">
      <alignment vertical="center" wrapText="1"/>
    </xf>
    <xf numFmtId="0" fontId="20" fillId="0" borderId="35" xfId="0" applyFont="1" applyBorder="1" applyAlignment="1" applyProtection="1">
      <alignment horizontal="center" vertical="center" wrapText="1"/>
    </xf>
    <xf numFmtId="0" fontId="17" fillId="0" borderId="28" xfId="0" applyFont="1" applyBorder="1" applyAlignment="1" applyProtection="1">
      <alignment horizontal="center" vertical="center" wrapText="1"/>
    </xf>
    <xf numFmtId="0" fontId="18" fillId="0" borderId="28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7" borderId="9" xfId="0" applyFont="1" applyFill="1" applyBorder="1" applyAlignment="1" applyProtection="1">
      <alignment horizontal="center" vertical="center" wrapText="1"/>
      <protection locked="0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0" fontId="17" fillId="7" borderId="9" xfId="0" applyFont="1" applyFill="1" applyBorder="1" applyAlignment="1" applyProtection="1">
      <alignment horizontal="center" vertical="center" wrapText="1"/>
      <protection locked="0"/>
    </xf>
    <xf numFmtId="9" fontId="24" fillId="0" borderId="5" xfId="0" applyNumberFormat="1" applyFont="1" applyBorder="1" applyAlignment="1" applyProtection="1">
      <alignment horizontal="left" vertical="center" wrapText="1"/>
    </xf>
    <xf numFmtId="9" fontId="24" fillId="0" borderId="6" xfId="0" applyNumberFormat="1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vertical="center" wrapText="1"/>
    </xf>
    <xf numFmtId="9" fontId="24" fillId="0" borderId="7" xfId="0" applyNumberFormat="1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wrapText="1"/>
    </xf>
    <xf numFmtId="0" fontId="20" fillId="0" borderId="14" xfId="0" applyFont="1" applyBorder="1" applyAlignment="1" applyProtection="1">
      <alignment horizontal="left" vertical="center" wrapText="1" indent="1"/>
    </xf>
    <xf numFmtId="0" fontId="4" fillId="9" borderId="9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20" fillId="9" borderId="10" xfId="0" applyFont="1" applyFill="1" applyBorder="1" applyAlignment="1" applyProtection="1">
      <alignment horizontal="center" vertical="center" wrapText="1"/>
    </xf>
    <xf numFmtId="0" fontId="18" fillId="7" borderId="0" xfId="0" applyFont="1" applyFill="1" applyProtection="1">
      <protection locked="0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left" vertical="center"/>
    </xf>
    <xf numFmtId="2" fontId="12" fillId="0" borderId="23" xfId="0" applyNumberFormat="1" applyFont="1" applyBorder="1" applyAlignment="1" applyProtection="1">
      <alignment horizontal="center" vertical="center"/>
    </xf>
    <xf numFmtId="2" fontId="13" fillId="0" borderId="23" xfId="0" applyNumberFormat="1" applyFont="1" applyBorder="1" applyAlignment="1" applyProtection="1">
      <alignment horizontal="center" vertical="center"/>
    </xf>
    <xf numFmtId="2" fontId="14" fillId="0" borderId="23" xfId="0" applyNumberFormat="1" applyFont="1" applyBorder="1" applyAlignment="1" applyProtection="1">
      <alignment horizontal="center" vertical="center"/>
    </xf>
    <xf numFmtId="2" fontId="15" fillId="0" borderId="23" xfId="0" applyNumberFormat="1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left" vertical="center"/>
    </xf>
    <xf numFmtId="0" fontId="11" fillId="0" borderId="24" xfId="0" applyFont="1" applyBorder="1" applyAlignment="1" applyProtection="1">
      <alignment horizontal="left" vertical="center"/>
    </xf>
    <xf numFmtId="2" fontId="15" fillId="5" borderId="26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5" fillId="0" borderId="19" xfId="0" applyFont="1" applyBorder="1" applyProtection="1">
      <protection locked="0"/>
    </xf>
    <xf numFmtId="0" fontId="18" fillId="0" borderId="20" xfId="0" applyFont="1" applyBorder="1" applyProtection="1">
      <protection locked="0"/>
    </xf>
    <xf numFmtId="0" fontId="18" fillId="0" borderId="18" xfId="0" applyFont="1" applyBorder="1" applyProtection="1">
      <protection locked="0"/>
    </xf>
    <xf numFmtId="0" fontId="18" fillId="0" borderId="19" xfId="0" applyFont="1" applyBorder="1" applyProtection="1">
      <protection locked="0"/>
    </xf>
    <xf numFmtId="0" fontId="22" fillId="0" borderId="19" xfId="1" applyFill="1" applyBorder="1" applyProtection="1">
      <protection locked="0"/>
    </xf>
    <xf numFmtId="0" fontId="18" fillId="0" borderId="9" xfId="0" applyFont="1" applyBorder="1" applyProtection="1">
      <protection locked="0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wrapText="1"/>
    </xf>
    <xf numFmtId="0" fontId="5" fillId="0" borderId="19" xfId="0" applyFont="1" applyBorder="1" applyAlignment="1" applyProtection="1">
      <alignment horizontal="left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1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horizontal="left" vertical="center" wrapText="1"/>
    </xf>
    <xf numFmtId="0" fontId="17" fillId="0" borderId="16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19" fillId="6" borderId="11" xfId="0" applyFont="1" applyFill="1" applyBorder="1" applyAlignment="1" applyProtection="1">
      <alignment vertical="center" wrapText="1"/>
    </xf>
    <xf numFmtId="0" fontId="19" fillId="6" borderId="12" xfId="0" applyFont="1" applyFill="1" applyBorder="1" applyAlignment="1" applyProtection="1">
      <alignment vertical="center" wrapText="1"/>
    </xf>
    <xf numFmtId="0" fontId="19" fillId="8" borderId="14" xfId="0" applyFont="1" applyFill="1" applyBorder="1" applyAlignment="1" applyProtection="1">
      <alignment horizontal="justify" vertical="center"/>
    </xf>
    <xf numFmtId="0" fontId="19" fillId="8" borderId="9" xfId="0" applyFont="1" applyFill="1" applyBorder="1" applyAlignment="1" applyProtection="1">
      <alignment horizontal="justify" vertical="center"/>
    </xf>
    <xf numFmtId="0" fontId="19" fillId="7" borderId="19" xfId="0" applyFont="1" applyFill="1" applyBorder="1" applyAlignment="1" applyProtection="1">
      <alignment horizontal="center" vertical="center"/>
    </xf>
    <xf numFmtId="0" fontId="19" fillId="7" borderId="18" xfId="0" applyFont="1" applyFill="1" applyBorder="1" applyAlignment="1" applyProtection="1">
      <alignment horizontal="center" vertical="center"/>
    </xf>
    <xf numFmtId="0" fontId="19" fillId="8" borderId="14" xfId="0" applyFont="1" applyFill="1" applyBorder="1" applyAlignment="1" applyProtection="1">
      <alignment vertical="center" wrapText="1"/>
    </xf>
    <xf numFmtId="0" fontId="19" fillId="8" borderId="9" xfId="0" applyFont="1" applyFill="1" applyBorder="1" applyAlignment="1" applyProtection="1">
      <alignment vertical="center" wrapText="1"/>
    </xf>
    <xf numFmtId="0" fontId="1" fillId="9" borderId="31" xfId="0" applyFont="1" applyFill="1" applyBorder="1" applyAlignment="1" applyProtection="1">
      <alignment horizontal="center" vertical="center" wrapText="1"/>
    </xf>
    <xf numFmtId="0" fontId="4" fillId="9" borderId="32" xfId="0" applyFont="1" applyFill="1" applyBorder="1" applyAlignment="1" applyProtection="1">
      <alignment horizontal="center" vertical="center" wrapText="1"/>
    </xf>
    <xf numFmtId="0" fontId="20" fillId="9" borderId="31" xfId="0" applyFont="1" applyFill="1" applyBorder="1" applyAlignment="1" applyProtection="1">
      <alignment horizontal="center" vertical="center" wrapText="1"/>
    </xf>
    <xf numFmtId="0" fontId="20" fillId="9" borderId="32" xfId="0" applyFont="1" applyFill="1" applyBorder="1" applyAlignment="1" applyProtection="1">
      <alignment horizontal="center" vertical="center" wrapText="1"/>
    </xf>
    <xf numFmtId="0" fontId="20" fillId="0" borderId="31" xfId="0" applyFont="1" applyBorder="1" applyAlignment="1" applyProtection="1">
      <alignment horizontal="center" vertical="center" wrapText="1"/>
    </xf>
    <xf numFmtId="0" fontId="20" fillId="0" borderId="32" xfId="0" applyFont="1" applyBorder="1" applyAlignment="1" applyProtection="1">
      <alignment horizontal="center" vertical="center" wrapText="1"/>
    </xf>
    <xf numFmtId="0" fontId="19" fillId="8" borderId="14" xfId="0" applyFont="1" applyFill="1" applyBorder="1" applyAlignment="1" applyProtection="1">
      <alignment horizontal="justify" vertical="center" wrapText="1"/>
    </xf>
    <xf numFmtId="0" fontId="19" fillId="8" borderId="9" xfId="0" applyFont="1" applyFill="1" applyBorder="1" applyAlignment="1" applyProtection="1">
      <alignment horizontal="justify" vertical="center" wrapText="1"/>
    </xf>
    <xf numFmtId="0" fontId="20" fillId="9" borderId="31" xfId="0" applyFont="1" applyFill="1" applyBorder="1" applyAlignment="1" applyProtection="1">
      <alignment horizontal="left" vertical="center" wrapText="1" indent="1"/>
    </xf>
    <xf numFmtId="0" fontId="20" fillId="9" borderId="32" xfId="0" applyFont="1" applyFill="1" applyBorder="1" applyAlignment="1" applyProtection="1">
      <alignment horizontal="left" vertical="center" wrapText="1" indent="1"/>
    </xf>
    <xf numFmtId="0" fontId="1" fillId="0" borderId="33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20" fillId="0" borderId="31" xfId="0" applyFont="1" applyBorder="1" applyAlignment="1" applyProtection="1">
      <alignment horizontal="left" vertical="center" wrapText="1"/>
    </xf>
    <xf numFmtId="0" fontId="20" fillId="0" borderId="32" xfId="0" applyFont="1" applyBorder="1" applyAlignment="1" applyProtection="1">
      <alignment horizontal="left" vertical="center" wrapText="1"/>
    </xf>
    <xf numFmtId="0" fontId="20" fillId="9" borderId="31" xfId="0" applyFont="1" applyFill="1" applyBorder="1" applyAlignment="1" applyProtection="1">
      <alignment horizontal="left" vertical="center" wrapText="1"/>
    </xf>
    <xf numFmtId="0" fontId="20" fillId="9" borderId="32" xfId="0" applyFont="1" applyFill="1" applyBorder="1" applyAlignment="1" applyProtection="1">
      <alignment horizontal="left" vertical="center" wrapText="1"/>
    </xf>
    <xf numFmtId="0" fontId="19" fillId="8" borderId="14" xfId="0" applyFont="1" applyFill="1" applyBorder="1" applyAlignment="1" applyProtection="1">
      <alignment horizontal="left" vertical="center" wrapText="1"/>
    </xf>
    <xf numFmtId="0" fontId="19" fillId="8" borderId="9" xfId="0" applyFont="1" applyFill="1" applyBorder="1" applyAlignment="1" applyProtection="1">
      <alignment horizontal="left" vertical="center" wrapText="1"/>
    </xf>
    <xf numFmtId="0" fontId="17" fillId="8" borderId="14" xfId="0" applyFont="1" applyFill="1" applyBorder="1" applyAlignment="1" applyProtection="1">
      <alignment horizontal="justify" vertical="center" wrapText="1"/>
    </xf>
    <xf numFmtId="0" fontId="17" fillId="8" borderId="9" xfId="0" applyFont="1" applyFill="1" applyBorder="1" applyAlignment="1" applyProtection="1">
      <alignment horizontal="justify" vertical="center" wrapText="1"/>
    </xf>
    <xf numFmtId="0" fontId="17" fillId="8" borderId="14" xfId="0" applyFont="1" applyFill="1" applyBorder="1" applyAlignment="1" applyProtection="1">
      <alignment vertical="center" wrapText="1"/>
    </xf>
    <xf numFmtId="0" fontId="17" fillId="8" borderId="9" xfId="0" applyFont="1" applyFill="1" applyBorder="1" applyAlignment="1" applyProtection="1">
      <alignment vertical="center" wrapText="1"/>
    </xf>
    <xf numFmtId="0" fontId="17" fillId="8" borderId="14" xfId="0" applyFont="1" applyFill="1" applyBorder="1" applyAlignment="1" applyProtection="1">
      <alignment horizontal="left" vertical="center" wrapText="1"/>
    </xf>
    <xf numFmtId="0" fontId="17" fillId="8" borderId="9" xfId="0" applyFont="1" applyFill="1" applyBorder="1" applyAlignment="1" applyProtection="1">
      <alignment horizontal="left" vertical="center" wrapText="1"/>
    </xf>
    <xf numFmtId="0" fontId="17" fillId="6" borderId="11" xfId="0" applyFont="1" applyFill="1" applyBorder="1" applyAlignment="1" applyProtection="1">
      <alignment vertical="center" wrapText="1"/>
    </xf>
    <xf numFmtId="0" fontId="17" fillId="6" borderId="12" xfId="0" applyFont="1" applyFill="1" applyBorder="1" applyAlignment="1" applyProtection="1">
      <alignment vertical="center" wrapText="1"/>
    </xf>
    <xf numFmtId="0" fontId="17" fillId="8" borderId="17" xfId="0" applyFont="1" applyFill="1" applyBorder="1" applyAlignment="1" applyProtection="1">
      <alignment horizontal="left" vertical="center" wrapText="1"/>
    </xf>
    <xf numFmtId="0" fontId="17" fillId="8" borderId="18" xfId="0" applyFont="1" applyFill="1" applyBorder="1" applyAlignment="1" applyProtection="1">
      <alignment horizontal="left" vertical="center" wrapText="1"/>
    </xf>
    <xf numFmtId="0" fontId="17" fillId="0" borderId="27" xfId="0" applyFont="1" applyBorder="1" applyAlignment="1" applyProtection="1">
      <alignment horizontal="right" vertical="center"/>
    </xf>
    <xf numFmtId="0" fontId="17" fillId="0" borderId="28" xfId="0" applyFont="1" applyBorder="1" applyAlignment="1" applyProtection="1">
      <alignment horizontal="right" vertical="center"/>
    </xf>
    <xf numFmtId="0" fontId="20" fillId="0" borderId="31" xfId="0" applyFont="1" applyBorder="1" applyAlignment="1" applyProtection="1">
      <alignment horizontal="left" vertical="center" wrapText="1" indent="1"/>
    </xf>
    <xf numFmtId="0" fontId="20" fillId="0" borderId="32" xfId="0" applyFont="1" applyBorder="1" applyAlignment="1" applyProtection="1">
      <alignment horizontal="left" vertical="center" wrapText="1" indent="1"/>
    </xf>
    <xf numFmtId="0" fontId="11" fillId="5" borderId="25" xfId="0" applyFont="1" applyFill="1" applyBorder="1" applyAlignment="1" applyProtection="1">
      <alignment horizontal="center" vertical="center"/>
    </xf>
    <xf numFmtId="0" fontId="11" fillId="5" borderId="21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center" vertical="center"/>
    </xf>
    <xf numFmtId="2" fontId="9" fillId="0" borderId="21" xfId="0" applyNumberFormat="1" applyFont="1" applyBorder="1" applyAlignment="1" applyProtection="1">
      <alignment horizontal="left" vertical="top" wrapText="1"/>
    </xf>
    <xf numFmtId="0" fontId="0" fillId="0" borderId="21" xfId="0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workbookViewId="0">
      <selection activeCell="E20" sqref="E20"/>
    </sheetView>
  </sheetViews>
  <sheetFormatPr defaultColWidth="8.77734375" defaultRowHeight="14.4"/>
  <cols>
    <col min="1" max="1" width="35.21875" style="8" customWidth="1"/>
    <col min="2" max="2" width="21.44140625" style="8" customWidth="1"/>
    <col min="3" max="3" width="31" style="8" customWidth="1"/>
    <col min="4" max="4" width="36.77734375" style="8" customWidth="1"/>
    <col min="5" max="5" width="24.77734375" style="8" customWidth="1"/>
    <col min="6" max="6" width="17.44140625" style="8" customWidth="1"/>
    <col min="7" max="16384" width="8.77734375" style="8"/>
  </cols>
  <sheetData>
    <row r="1" spans="1:10" ht="15.6">
      <c r="A1" s="6"/>
      <c r="B1" s="6"/>
      <c r="C1" s="6"/>
      <c r="D1" s="6"/>
      <c r="E1" s="6"/>
      <c r="F1" s="6"/>
      <c r="G1" s="6"/>
      <c r="H1" s="6"/>
      <c r="I1" s="7"/>
      <c r="J1" s="7"/>
    </row>
    <row r="2" spans="1:10" ht="16.2" thickBot="1">
      <c r="A2" s="6"/>
      <c r="B2" s="6"/>
      <c r="C2" s="6"/>
      <c r="D2" s="6"/>
      <c r="E2" s="6"/>
      <c r="F2" s="6"/>
      <c r="G2" s="6"/>
      <c r="H2" s="6"/>
      <c r="I2" s="7"/>
      <c r="J2" s="7"/>
    </row>
    <row r="3" spans="1:10" ht="32.1" customHeight="1" thickBot="1">
      <c r="A3" s="137" t="s">
        <v>125</v>
      </c>
      <c r="B3" s="138"/>
      <c r="C3" s="138"/>
      <c r="D3" s="138"/>
      <c r="E3" s="138"/>
      <c r="F3" s="138"/>
      <c r="G3" s="138"/>
      <c r="H3" s="139"/>
      <c r="I3" s="7"/>
      <c r="J3" s="7"/>
    </row>
    <row r="4" spans="1:10" ht="15.6">
      <c r="A4" s="140"/>
      <c r="B4" s="140"/>
      <c r="C4" s="140"/>
      <c r="D4" s="140"/>
      <c r="E4" s="140"/>
      <c r="F4" s="140"/>
      <c r="G4" s="140"/>
      <c r="H4" s="140"/>
      <c r="I4" s="7"/>
      <c r="J4" s="7"/>
    </row>
    <row r="5" spans="1:10" ht="15.6">
      <c r="A5" s="9"/>
      <c r="B5" s="9"/>
      <c r="C5" s="9"/>
      <c r="D5" s="9"/>
      <c r="E5" s="9"/>
      <c r="F5" s="9"/>
      <c r="G5" s="9"/>
      <c r="H5" s="9"/>
      <c r="I5" s="7"/>
      <c r="J5" s="7"/>
    </row>
    <row r="6" spans="1:10" ht="15.6">
      <c r="A6" s="141" t="s">
        <v>5</v>
      </c>
      <c r="B6" s="142"/>
      <c r="C6" s="142"/>
      <c r="D6" s="7"/>
      <c r="E6" s="7"/>
      <c r="F6" s="7"/>
      <c r="G6" s="7"/>
      <c r="H6" s="7"/>
      <c r="I6" s="7"/>
      <c r="J6" s="7"/>
    </row>
    <row r="7" spans="1:10" ht="15.6">
      <c r="A7" s="10"/>
      <c r="B7" s="11"/>
      <c r="C7" s="11"/>
      <c r="D7" s="7"/>
      <c r="E7" s="7"/>
      <c r="F7" s="7"/>
      <c r="G7" s="7"/>
      <c r="H7" s="7"/>
      <c r="I7" s="7"/>
      <c r="J7" s="7"/>
    </row>
    <row r="8" spans="1:10" ht="15.6">
      <c r="A8" s="12" t="s">
        <v>31</v>
      </c>
      <c r="B8" s="143"/>
      <c r="C8" s="144"/>
      <c r="D8" s="144"/>
      <c r="E8" s="144"/>
      <c r="F8" s="144"/>
      <c r="G8" s="144"/>
      <c r="H8" s="145"/>
      <c r="I8" s="7"/>
      <c r="J8" s="7"/>
    </row>
    <row r="9" spans="1:10" ht="15.6">
      <c r="A9" s="12" t="s">
        <v>6</v>
      </c>
      <c r="B9" s="146" t="s">
        <v>126</v>
      </c>
      <c r="C9" s="147"/>
      <c r="D9" s="147"/>
      <c r="E9" s="1"/>
      <c r="F9" s="1"/>
      <c r="G9" s="1"/>
      <c r="H9" s="1"/>
      <c r="I9" s="7"/>
      <c r="J9" s="7"/>
    </row>
    <row r="10" spans="1:10" ht="15.6">
      <c r="A10" s="12" t="s">
        <v>45</v>
      </c>
      <c r="B10" s="136"/>
      <c r="C10" s="136"/>
      <c r="D10" s="136"/>
      <c r="E10" s="1"/>
      <c r="F10" s="1"/>
      <c r="G10" s="1"/>
      <c r="H10" s="1"/>
      <c r="I10" s="7"/>
      <c r="J10" s="7"/>
    </row>
    <row r="11" spans="1:10" ht="15.6">
      <c r="A11" s="12" t="s">
        <v>7</v>
      </c>
      <c r="B11" s="131"/>
      <c r="C11" s="132"/>
      <c r="D11" s="132"/>
      <c r="E11" s="132"/>
      <c r="F11" s="132"/>
      <c r="G11" s="132"/>
      <c r="H11" s="133"/>
      <c r="I11" s="7"/>
      <c r="J11" s="7"/>
    </row>
    <row r="12" spans="1:10" ht="15.6">
      <c r="A12" s="12" t="s">
        <v>8</v>
      </c>
      <c r="B12" s="131"/>
      <c r="C12" s="132"/>
      <c r="D12" s="133"/>
      <c r="E12" s="1"/>
      <c r="F12" s="1"/>
      <c r="G12" s="1"/>
      <c r="H12" s="1"/>
      <c r="I12" s="7"/>
      <c r="J12" s="7"/>
    </row>
    <row r="13" spans="1:10" ht="15.6">
      <c r="A13" s="12" t="s">
        <v>9</v>
      </c>
      <c r="B13" s="131"/>
      <c r="C13" s="132"/>
      <c r="D13" s="133"/>
      <c r="E13" s="1"/>
      <c r="F13" s="1"/>
      <c r="G13" s="1"/>
      <c r="H13" s="1"/>
      <c r="I13" s="7"/>
      <c r="J13" s="7"/>
    </row>
    <row r="14" spans="1:10" ht="15.6">
      <c r="A14" s="12" t="s">
        <v>10</v>
      </c>
      <c r="B14" s="134"/>
      <c r="C14" s="132"/>
      <c r="D14" s="133"/>
      <c r="E14" s="1"/>
      <c r="F14" s="1"/>
      <c r="G14" s="1"/>
      <c r="H14" s="1"/>
      <c r="I14" s="7"/>
      <c r="J14" s="7"/>
    </row>
    <row r="15" spans="1:10" ht="15.6">
      <c r="A15" s="12" t="s">
        <v>11</v>
      </c>
      <c r="B15" s="135"/>
      <c r="C15" s="132"/>
      <c r="D15" s="133"/>
      <c r="E15" s="1"/>
      <c r="F15" s="1"/>
      <c r="G15" s="1"/>
      <c r="H15" s="1"/>
      <c r="I15" s="7"/>
      <c r="J15" s="7"/>
    </row>
    <row r="16" spans="1:10" ht="15.6">
      <c r="A16" s="7"/>
      <c r="B16" s="1"/>
      <c r="C16" s="1"/>
      <c r="D16" s="1"/>
      <c r="E16" s="1"/>
      <c r="F16" s="1"/>
      <c r="G16" s="1"/>
      <c r="H16" s="1"/>
      <c r="I16" s="7"/>
      <c r="J16" s="7"/>
    </row>
    <row r="17" spans="1:10" ht="15.6">
      <c r="A17" s="13" t="s">
        <v>12</v>
      </c>
      <c r="B17" s="5"/>
      <c r="C17" s="2" t="s">
        <v>13</v>
      </c>
      <c r="D17" s="2" t="s">
        <v>14</v>
      </c>
      <c r="E17" s="2" t="s">
        <v>15</v>
      </c>
      <c r="F17" s="2" t="s">
        <v>16</v>
      </c>
      <c r="G17" s="1"/>
      <c r="H17" s="1"/>
      <c r="I17" s="7"/>
      <c r="J17" s="7"/>
    </row>
    <row r="18" spans="1:10" ht="15.6">
      <c r="A18" s="7"/>
      <c r="B18" s="3" t="s">
        <v>17</v>
      </c>
      <c r="C18" s="4"/>
      <c r="D18" s="4"/>
      <c r="E18" s="4"/>
      <c r="F18" s="5"/>
      <c r="G18" s="1"/>
      <c r="H18" s="1"/>
      <c r="I18" s="7"/>
      <c r="J18" s="7"/>
    </row>
    <row r="19" spans="1:10" ht="15.6">
      <c r="A19" s="7"/>
      <c r="B19" s="3" t="s">
        <v>18</v>
      </c>
      <c r="C19" s="5"/>
      <c r="D19" s="5"/>
      <c r="E19" s="5"/>
      <c r="F19" s="5"/>
      <c r="G19" s="1"/>
      <c r="H19" s="1"/>
      <c r="I19" s="7"/>
      <c r="J19" s="7"/>
    </row>
    <row r="20" spans="1:10" ht="15.6">
      <c r="A20" s="7"/>
      <c r="B20" s="3" t="s">
        <v>19</v>
      </c>
      <c r="C20" s="4"/>
      <c r="D20" s="4"/>
      <c r="E20" s="4"/>
      <c r="F20" s="5"/>
      <c r="G20" s="1"/>
      <c r="H20" s="1"/>
      <c r="I20" s="7"/>
      <c r="J20" s="7"/>
    </row>
    <row r="21" spans="1:10" ht="15.6">
      <c r="A21" s="7"/>
      <c r="B21" s="3" t="s">
        <v>20</v>
      </c>
      <c r="C21" s="4"/>
      <c r="D21" s="4"/>
      <c r="E21" s="4"/>
      <c r="F21" s="5"/>
      <c r="G21" s="1"/>
      <c r="H21" s="1"/>
      <c r="I21" s="7"/>
      <c r="J21" s="7"/>
    </row>
    <row r="22" spans="1:10" ht="15.6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6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.6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.6">
      <c r="A25" s="7"/>
      <c r="B25" s="7"/>
      <c r="C25" s="7"/>
      <c r="D25" s="7"/>
      <c r="E25" s="7"/>
      <c r="F25" s="7"/>
      <c r="G25" s="7"/>
      <c r="H25" s="7"/>
      <c r="I25" s="7"/>
      <c r="J25" s="7"/>
    </row>
  </sheetData>
  <sheetProtection algorithmName="SHA-512" hashValue="QHjAE2lG3gAuZN9o9C91ySS8X9wPuIUlHpRAnGn/xJ0vJIHmDmcZ0g5OKJWsUlTZyJc+/wrZuZCKK2GGJRKQJg==" saltValue="JqhE94ygmzTAR40OgYYBZA==" spinCount="100000" sheet="1" objects="1" scenarios="1" insertHyperlinks="0" selectLockedCells="1"/>
  <mergeCells count="11">
    <mergeCell ref="B10:D10"/>
    <mergeCell ref="A3:H3"/>
    <mergeCell ref="A4:H4"/>
    <mergeCell ref="A6:C6"/>
    <mergeCell ref="B8:H8"/>
    <mergeCell ref="B9:D9"/>
    <mergeCell ref="B11:H11"/>
    <mergeCell ref="B12:D12"/>
    <mergeCell ref="B13:D13"/>
    <mergeCell ref="B14:D14"/>
    <mergeCell ref="B15:D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9"/>
  <sheetViews>
    <sheetView topLeftCell="A3" zoomScale="82" zoomScaleNormal="70" workbookViewId="0">
      <selection activeCell="F17" sqref="F17"/>
    </sheetView>
  </sheetViews>
  <sheetFormatPr defaultColWidth="8.77734375" defaultRowHeight="15.6"/>
  <cols>
    <col min="1" max="1" width="8.77734375" style="7"/>
    <col min="2" max="2" width="84.77734375" style="14" customWidth="1"/>
    <col min="3" max="3" width="56.21875" style="14" customWidth="1"/>
    <col min="4" max="4" width="12.77734375" style="15" customWidth="1"/>
    <col min="5" max="5" width="30.21875" style="63" customWidth="1"/>
    <col min="6" max="6" width="77" style="14" customWidth="1"/>
    <col min="7" max="7" width="26.77734375" style="15" customWidth="1"/>
    <col min="8" max="8" width="22.44140625" style="15" customWidth="1"/>
    <col min="9" max="9" width="28.77734375" style="15" customWidth="1"/>
    <col min="10" max="16384" width="8.77734375" style="7"/>
  </cols>
  <sheetData>
    <row r="1" spans="2:9" ht="12.75" customHeight="1">
      <c r="E1" s="15"/>
    </row>
    <row r="2" spans="2:9" ht="20.100000000000001" customHeight="1" thickBot="1">
      <c r="E2" s="15"/>
    </row>
    <row r="3" spans="2:9" ht="50.1" customHeight="1" thickBot="1">
      <c r="B3" s="148" t="s">
        <v>135</v>
      </c>
      <c r="C3" s="149"/>
      <c r="D3" s="149"/>
      <c r="E3" s="149"/>
      <c r="F3" s="149"/>
      <c r="G3" s="149"/>
      <c r="H3" s="149"/>
      <c r="I3" s="150"/>
    </row>
    <row r="4" spans="2:9" ht="13.35" customHeight="1" thickBot="1">
      <c r="B4" s="16"/>
      <c r="C4" s="16"/>
      <c r="E4" s="15"/>
    </row>
    <row r="5" spans="2:9">
      <c r="B5" s="17" t="s">
        <v>4</v>
      </c>
      <c r="C5" s="18">
        <v>0.45</v>
      </c>
      <c r="D5" s="19"/>
      <c r="E5" s="20"/>
      <c r="G5" s="20"/>
      <c r="H5" s="20"/>
      <c r="I5" s="20"/>
    </row>
    <row r="6" spans="2:9">
      <c r="B6" s="21" t="s">
        <v>2</v>
      </c>
      <c r="C6" s="22">
        <v>0.35</v>
      </c>
      <c r="D6" s="19"/>
      <c r="E6" s="20"/>
      <c r="G6" s="20"/>
      <c r="H6" s="20"/>
      <c r="I6" s="20"/>
    </row>
    <row r="7" spans="2:9" ht="16.2" thickBot="1">
      <c r="B7" s="23" t="s">
        <v>3</v>
      </c>
      <c r="C7" s="24">
        <v>0.2</v>
      </c>
      <c r="D7" s="19"/>
      <c r="E7" s="20"/>
      <c r="G7" s="20"/>
      <c r="H7" s="20"/>
      <c r="I7" s="20"/>
    </row>
    <row r="8" spans="2:9" ht="66" customHeight="1" thickBot="1">
      <c r="B8" s="20"/>
      <c r="E8" s="155" t="s">
        <v>46</v>
      </c>
      <c r="F8" s="156"/>
    </row>
    <row r="9" spans="2:9" ht="66.75" customHeight="1">
      <c r="B9" s="151" t="s">
        <v>133</v>
      </c>
      <c r="C9" s="152"/>
      <c r="D9" s="25" t="s">
        <v>42</v>
      </c>
      <c r="E9" s="26" t="s">
        <v>32</v>
      </c>
      <c r="F9" s="27" t="s">
        <v>34</v>
      </c>
      <c r="G9" s="28" t="s">
        <v>39</v>
      </c>
      <c r="H9" s="28" t="s">
        <v>35</v>
      </c>
      <c r="I9" s="29" t="s">
        <v>36</v>
      </c>
    </row>
    <row r="10" spans="2:9" ht="45" customHeight="1">
      <c r="B10" s="30" t="s">
        <v>129</v>
      </c>
      <c r="C10" s="31"/>
      <c r="D10" s="32"/>
      <c r="E10" s="31"/>
      <c r="F10" s="31"/>
      <c r="G10" s="31"/>
      <c r="H10" s="31"/>
      <c r="I10" s="33"/>
    </row>
    <row r="11" spans="2:9" ht="53.25" customHeight="1">
      <c r="B11" s="34" t="s">
        <v>155</v>
      </c>
      <c r="C11" s="35" t="s">
        <v>52</v>
      </c>
      <c r="D11" s="36">
        <v>10</v>
      </c>
      <c r="E11" s="64"/>
      <c r="F11" s="65"/>
      <c r="G11" s="36"/>
      <c r="H11" s="36">
        <f>D11*G11</f>
        <v>0</v>
      </c>
      <c r="I11" s="38">
        <f>H11</f>
        <v>0</v>
      </c>
    </row>
    <row r="12" spans="2:9" ht="45" customHeight="1">
      <c r="B12" s="34"/>
      <c r="C12" s="39" t="s">
        <v>40</v>
      </c>
      <c r="D12" s="40">
        <v>10</v>
      </c>
      <c r="E12" s="36"/>
      <c r="F12" s="37"/>
      <c r="G12" s="36"/>
      <c r="H12" s="40">
        <f>SUM(H11:H11)</f>
        <v>0</v>
      </c>
      <c r="I12" s="41">
        <f>IF((H12&gt;D12),D12,H12)</f>
        <v>0</v>
      </c>
    </row>
    <row r="13" spans="2:9" ht="81.75" customHeight="1">
      <c r="B13" s="153" t="s">
        <v>72</v>
      </c>
      <c r="C13" s="154"/>
      <c r="D13" s="42"/>
      <c r="E13" s="42"/>
      <c r="F13" s="42"/>
      <c r="G13" s="42"/>
      <c r="H13" s="42"/>
      <c r="I13" s="43"/>
    </row>
    <row r="14" spans="2:9" ht="45" customHeight="1">
      <c r="B14" s="159" t="s">
        <v>159</v>
      </c>
      <c r="C14" s="44" t="s">
        <v>54</v>
      </c>
      <c r="D14" s="36">
        <v>2</v>
      </c>
      <c r="E14" s="64"/>
      <c r="F14" s="65"/>
      <c r="G14" s="36"/>
      <c r="H14" s="36">
        <f>G14*D14</f>
        <v>0</v>
      </c>
      <c r="I14" s="38">
        <f>H14</f>
        <v>0</v>
      </c>
    </row>
    <row r="15" spans="2:9" ht="45" customHeight="1">
      <c r="B15" s="160"/>
      <c r="C15" s="44" t="s">
        <v>55</v>
      </c>
      <c r="D15" s="36">
        <v>4</v>
      </c>
      <c r="E15" s="64"/>
      <c r="F15" s="65"/>
      <c r="G15" s="36"/>
      <c r="H15" s="36">
        <f t="shared" ref="H15:H21" si="0">G15*D15</f>
        <v>0</v>
      </c>
      <c r="I15" s="38">
        <f t="shared" ref="I15:I18" si="1">H15</f>
        <v>0</v>
      </c>
    </row>
    <row r="16" spans="2:9" ht="45" customHeight="1">
      <c r="B16" s="161" t="s">
        <v>156</v>
      </c>
      <c r="C16" s="44" t="s">
        <v>136</v>
      </c>
      <c r="D16" s="36">
        <v>1</v>
      </c>
      <c r="E16" s="64"/>
      <c r="F16" s="65"/>
      <c r="G16" s="36"/>
      <c r="H16" s="36">
        <f t="shared" si="0"/>
        <v>0</v>
      </c>
      <c r="I16" s="38">
        <f t="shared" si="1"/>
        <v>0</v>
      </c>
    </row>
    <row r="17" spans="2:9" ht="45" customHeight="1">
      <c r="B17" s="162"/>
      <c r="C17" s="44" t="s">
        <v>56</v>
      </c>
      <c r="D17" s="36">
        <v>2</v>
      </c>
      <c r="E17" s="64"/>
      <c r="F17" s="65"/>
      <c r="G17" s="36"/>
      <c r="H17" s="36">
        <f t="shared" si="0"/>
        <v>0</v>
      </c>
      <c r="I17" s="38">
        <f t="shared" si="1"/>
        <v>0</v>
      </c>
    </row>
    <row r="18" spans="2:9" ht="45" customHeight="1">
      <c r="B18" s="161" t="s">
        <v>158</v>
      </c>
      <c r="C18" s="44" t="s">
        <v>137</v>
      </c>
      <c r="D18" s="36">
        <v>1</v>
      </c>
      <c r="E18" s="64"/>
      <c r="F18" s="65"/>
      <c r="G18" s="36"/>
      <c r="H18" s="36">
        <f t="shared" si="0"/>
        <v>0</v>
      </c>
      <c r="I18" s="38">
        <f t="shared" si="1"/>
        <v>0</v>
      </c>
    </row>
    <row r="19" spans="2:9" ht="45" customHeight="1">
      <c r="B19" s="162"/>
      <c r="C19" s="44" t="s">
        <v>53</v>
      </c>
      <c r="D19" s="36">
        <v>2</v>
      </c>
      <c r="E19" s="64"/>
      <c r="F19" s="65"/>
      <c r="G19" s="36"/>
      <c r="H19" s="36">
        <f t="shared" si="0"/>
        <v>0</v>
      </c>
      <c r="I19" s="38">
        <f t="shared" ref="I19:I21" si="2">H19</f>
        <v>0</v>
      </c>
    </row>
    <row r="20" spans="2:9" ht="45" customHeight="1">
      <c r="B20" s="163" t="s">
        <v>157</v>
      </c>
      <c r="C20" s="44" t="s">
        <v>57</v>
      </c>
      <c r="D20" s="36">
        <v>0.5</v>
      </c>
      <c r="E20" s="64"/>
      <c r="F20" s="64"/>
      <c r="G20" s="36"/>
      <c r="H20" s="36">
        <f t="shared" si="0"/>
        <v>0</v>
      </c>
      <c r="I20" s="38">
        <f t="shared" si="2"/>
        <v>0</v>
      </c>
    </row>
    <row r="21" spans="2:9" ht="45" customHeight="1">
      <c r="B21" s="164"/>
      <c r="C21" s="44" t="s">
        <v>138</v>
      </c>
      <c r="D21" s="36">
        <v>1</v>
      </c>
      <c r="E21" s="64"/>
      <c r="F21" s="64"/>
      <c r="G21" s="36"/>
      <c r="H21" s="36">
        <f t="shared" si="0"/>
        <v>0</v>
      </c>
      <c r="I21" s="38">
        <f t="shared" si="2"/>
        <v>0</v>
      </c>
    </row>
    <row r="22" spans="2:9" ht="45" customHeight="1">
      <c r="B22" s="34"/>
      <c r="C22" s="45" t="s">
        <v>40</v>
      </c>
      <c r="D22" s="40">
        <v>25</v>
      </c>
      <c r="E22" s="40"/>
      <c r="F22" s="36"/>
      <c r="G22" s="40"/>
      <c r="H22" s="40">
        <f>SUM(H14:H21)</f>
        <v>0</v>
      </c>
      <c r="I22" s="41">
        <f>IF((H22&gt;D22),D22,H22)</f>
        <v>0</v>
      </c>
    </row>
    <row r="23" spans="2:9" ht="45" customHeight="1">
      <c r="B23" s="157" t="s">
        <v>58</v>
      </c>
      <c r="C23" s="158"/>
      <c r="D23" s="42"/>
      <c r="E23" s="42"/>
      <c r="F23" s="42"/>
      <c r="G23" s="42"/>
      <c r="H23" s="42"/>
      <c r="I23" s="43"/>
    </row>
    <row r="24" spans="2:9" ht="45" customHeight="1">
      <c r="B24" s="171" t="s">
        <v>160</v>
      </c>
      <c r="C24" s="44" t="s">
        <v>59</v>
      </c>
      <c r="D24" s="46">
        <v>2</v>
      </c>
      <c r="E24" s="64"/>
      <c r="F24" s="64"/>
      <c r="G24" s="36"/>
      <c r="H24" s="36">
        <f>D24*G24</f>
        <v>0</v>
      </c>
      <c r="I24" s="38">
        <f>H24</f>
        <v>0</v>
      </c>
    </row>
    <row r="25" spans="2:9" ht="45" customHeight="1">
      <c r="B25" s="172"/>
      <c r="C25" s="44" t="s">
        <v>139</v>
      </c>
      <c r="D25" s="47">
        <v>1</v>
      </c>
      <c r="E25" s="64"/>
      <c r="F25" s="64"/>
      <c r="G25" s="36"/>
      <c r="H25" s="36">
        <f t="shared" ref="H25:H28" si="3">D25*G25</f>
        <v>0</v>
      </c>
      <c r="I25" s="38">
        <f t="shared" ref="I25:I27" si="4">H25</f>
        <v>0</v>
      </c>
    </row>
    <row r="26" spans="2:9" ht="45" customHeight="1">
      <c r="B26" s="171" t="s">
        <v>161</v>
      </c>
      <c r="C26" s="44" t="s">
        <v>140</v>
      </c>
      <c r="D26" s="46">
        <v>1</v>
      </c>
      <c r="E26" s="64"/>
      <c r="F26" s="64"/>
      <c r="G26" s="36"/>
      <c r="H26" s="36">
        <f t="shared" si="3"/>
        <v>0</v>
      </c>
      <c r="I26" s="38">
        <f t="shared" si="4"/>
        <v>0</v>
      </c>
    </row>
    <row r="27" spans="2:9" ht="45" customHeight="1">
      <c r="B27" s="172"/>
      <c r="C27" s="48" t="s">
        <v>62</v>
      </c>
      <c r="D27" s="47">
        <v>0.5</v>
      </c>
      <c r="E27" s="64"/>
      <c r="F27" s="64"/>
      <c r="G27" s="36"/>
      <c r="H27" s="36">
        <f t="shared" si="3"/>
        <v>0</v>
      </c>
      <c r="I27" s="38">
        <f t="shared" si="4"/>
        <v>0</v>
      </c>
    </row>
    <row r="28" spans="2:9" ht="45" customHeight="1">
      <c r="B28" s="171" t="s">
        <v>162</v>
      </c>
      <c r="C28" s="49" t="s">
        <v>121</v>
      </c>
      <c r="D28" s="46">
        <v>0.25</v>
      </c>
      <c r="E28" s="64"/>
      <c r="F28" s="64"/>
      <c r="G28" s="36"/>
      <c r="H28" s="36">
        <f t="shared" si="3"/>
        <v>0</v>
      </c>
      <c r="I28" s="38">
        <f>H28</f>
        <v>0</v>
      </c>
    </row>
    <row r="29" spans="2:9" ht="45" customHeight="1">
      <c r="B29" s="172"/>
      <c r="C29" s="49" t="s">
        <v>120</v>
      </c>
      <c r="D29" s="47">
        <v>0.1</v>
      </c>
      <c r="E29" s="64"/>
      <c r="F29" s="64"/>
      <c r="G29" s="36"/>
      <c r="H29" s="36">
        <f t="shared" ref="H29" si="5">D29*G29</f>
        <v>0</v>
      </c>
      <c r="I29" s="38">
        <f t="shared" ref="I29" si="6">H29</f>
        <v>0</v>
      </c>
    </row>
    <row r="30" spans="2:9" ht="45" customHeight="1">
      <c r="B30" s="34"/>
      <c r="C30" s="39" t="s">
        <v>41</v>
      </c>
      <c r="D30" s="40">
        <v>10</v>
      </c>
      <c r="E30" s="40"/>
      <c r="F30" s="36"/>
      <c r="G30" s="40"/>
      <c r="H30" s="40">
        <f>SUM(H24:H29)</f>
        <v>0</v>
      </c>
      <c r="I30" s="41">
        <f>IF((H30&gt;D30),D30,H30)</f>
        <v>0</v>
      </c>
    </row>
    <row r="31" spans="2:9" ht="45" customHeight="1">
      <c r="B31" s="157" t="s">
        <v>127</v>
      </c>
      <c r="C31" s="158"/>
      <c r="D31" s="42"/>
      <c r="E31" s="42"/>
      <c r="F31" s="42"/>
      <c r="G31" s="42"/>
      <c r="H31" s="42"/>
      <c r="I31" s="43"/>
    </row>
    <row r="32" spans="2:9" ht="45" customHeight="1">
      <c r="B32" s="173" t="s">
        <v>60</v>
      </c>
      <c r="C32" s="50" t="s">
        <v>68</v>
      </c>
      <c r="D32" s="36">
        <v>3</v>
      </c>
      <c r="E32" s="64"/>
      <c r="F32" s="64"/>
      <c r="G32" s="36"/>
      <c r="H32" s="36">
        <f>D32*G32</f>
        <v>0</v>
      </c>
      <c r="I32" s="38">
        <f>H32</f>
        <v>0</v>
      </c>
    </row>
    <row r="33" spans="2:9" ht="45" customHeight="1">
      <c r="B33" s="174"/>
      <c r="C33" s="50" t="s">
        <v>69</v>
      </c>
      <c r="D33" s="36">
        <v>1.5</v>
      </c>
      <c r="E33" s="64"/>
      <c r="F33" s="64"/>
      <c r="G33" s="36"/>
      <c r="H33" s="36">
        <f t="shared" ref="H33:H38" si="7">D33*G33</f>
        <v>0</v>
      </c>
      <c r="I33" s="38">
        <f t="shared" ref="I33:I38" si="8">H33</f>
        <v>0</v>
      </c>
    </row>
    <row r="34" spans="2:9" ht="45" customHeight="1">
      <c r="B34" s="167" t="s">
        <v>61</v>
      </c>
      <c r="C34" s="50" t="s">
        <v>70</v>
      </c>
      <c r="D34" s="36">
        <v>2</v>
      </c>
      <c r="E34" s="64"/>
      <c r="F34" s="64"/>
      <c r="G34" s="36"/>
      <c r="H34" s="36">
        <f t="shared" si="7"/>
        <v>0</v>
      </c>
      <c r="I34" s="38">
        <f t="shared" si="8"/>
        <v>0</v>
      </c>
    </row>
    <row r="35" spans="2:9" ht="45" customHeight="1">
      <c r="B35" s="168"/>
      <c r="C35" s="50" t="s">
        <v>141</v>
      </c>
      <c r="D35" s="36">
        <v>1</v>
      </c>
      <c r="E35" s="64"/>
      <c r="F35" s="64"/>
      <c r="G35" s="36"/>
      <c r="H35" s="36">
        <f t="shared" si="7"/>
        <v>0</v>
      </c>
      <c r="I35" s="38">
        <f t="shared" si="8"/>
        <v>0</v>
      </c>
    </row>
    <row r="36" spans="2:9" ht="45" customHeight="1">
      <c r="B36" s="169" t="s">
        <v>163</v>
      </c>
      <c r="C36" s="51" t="s">
        <v>71</v>
      </c>
      <c r="D36" s="36">
        <v>2</v>
      </c>
      <c r="E36" s="64"/>
      <c r="F36" s="64"/>
      <c r="G36" s="36"/>
      <c r="H36" s="36">
        <f t="shared" si="7"/>
        <v>0</v>
      </c>
      <c r="I36" s="38">
        <f t="shared" si="8"/>
        <v>0</v>
      </c>
    </row>
    <row r="37" spans="2:9" ht="45" customHeight="1">
      <c r="B37" s="170"/>
      <c r="C37" s="51" t="s">
        <v>142</v>
      </c>
      <c r="D37" s="36">
        <v>1</v>
      </c>
      <c r="E37" s="64"/>
      <c r="F37" s="64"/>
      <c r="G37" s="36"/>
      <c r="H37" s="36">
        <f t="shared" si="7"/>
        <v>0</v>
      </c>
      <c r="I37" s="38">
        <f t="shared" si="8"/>
        <v>0</v>
      </c>
    </row>
    <row r="38" spans="2:9" ht="45" customHeight="1">
      <c r="B38" s="52" t="s">
        <v>164</v>
      </c>
      <c r="C38" s="51" t="s">
        <v>143</v>
      </c>
      <c r="D38" s="36">
        <v>1</v>
      </c>
      <c r="E38" s="64"/>
      <c r="F38" s="64"/>
      <c r="G38" s="36"/>
      <c r="H38" s="36">
        <f t="shared" si="7"/>
        <v>0</v>
      </c>
      <c r="I38" s="38">
        <f t="shared" si="8"/>
        <v>0</v>
      </c>
    </row>
    <row r="39" spans="2:9" ht="45" customHeight="1">
      <c r="B39" s="34"/>
      <c r="C39" s="39" t="s">
        <v>40</v>
      </c>
      <c r="D39" s="40">
        <v>10</v>
      </c>
      <c r="E39" s="40"/>
      <c r="F39" s="36"/>
      <c r="G39" s="40"/>
      <c r="H39" s="40">
        <f>SUM(H32:H38)</f>
        <v>0</v>
      </c>
      <c r="I39" s="41">
        <f>IF((H39&gt;D39),D39,H39)</f>
        <v>0</v>
      </c>
    </row>
    <row r="40" spans="2:9" ht="94.35" customHeight="1">
      <c r="B40" s="165" t="s">
        <v>73</v>
      </c>
      <c r="C40" s="166"/>
      <c r="D40" s="42"/>
      <c r="E40" s="42"/>
      <c r="F40" s="42"/>
      <c r="G40" s="42"/>
      <c r="H40" s="42"/>
      <c r="I40" s="43"/>
    </row>
    <row r="41" spans="2:9" ht="45" customHeight="1">
      <c r="B41" s="34" t="s">
        <v>63</v>
      </c>
      <c r="C41" s="44" t="s">
        <v>64</v>
      </c>
      <c r="D41" s="36">
        <v>2</v>
      </c>
      <c r="E41" s="64"/>
      <c r="F41" s="64"/>
      <c r="G41" s="36"/>
      <c r="H41" s="36">
        <f t="shared" ref="H41" si="9">D41*G41</f>
        <v>0</v>
      </c>
      <c r="I41" s="38">
        <f t="shared" ref="I41" si="10">H41</f>
        <v>0</v>
      </c>
    </row>
    <row r="42" spans="2:9" ht="45" customHeight="1">
      <c r="B42" s="34" t="s">
        <v>65</v>
      </c>
      <c r="C42" s="44" t="s">
        <v>144</v>
      </c>
      <c r="D42" s="36">
        <v>1</v>
      </c>
      <c r="E42" s="64"/>
      <c r="F42" s="64"/>
      <c r="G42" s="36"/>
      <c r="H42" s="36">
        <f t="shared" ref="H42:H43" si="11">D42*G42</f>
        <v>0</v>
      </c>
      <c r="I42" s="38">
        <f t="shared" ref="I42:I43" si="12">H42</f>
        <v>0</v>
      </c>
    </row>
    <row r="43" spans="2:9" ht="45" customHeight="1">
      <c r="B43" s="34" t="s">
        <v>66</v>
      </c>
      <c r="C43" s="44" t="s">
        <v>67</v>
      </c>
      <c r="D43" s="36">
        <v>0.5</v>
      </c>
      <c r="E43" s="64"/>
      <c r="F43" s="64"/>
      <c r="G43" s="36"/>
      <c r="H43" s="36">
        <f t="shared" si="11"/>
        <v>0</v>
      </c>
      <c r="I43" s="38">
        <f t="shared" si="12"/>
        <v>0</v>
      </c>
    </row>
    <row r="44" spans="2:9" ht="45" customHeight="1">
      <c r="B44" s="34"/>
      <c r="C44" s="45" t="s">
        <v>40</v>
      </c>
      <c r="D44" s="40">
        <v>10</v>
      </c>
      <c r="E44" s="40"/>
      <c r="F44" s="36"/>
      <c r="G44" s="40"/>
      <c r="H44" s="40">
        <f>SUM(H41:H43)</f>
        <v>0</v>
      </c>
      <c r="I44" s="41">
        <f>IF((H44&gt;D44),D44,H44)</f>
        <v>0</v>
      </c>
    </row>
    <row r="45" spans="2:9" ht="45" customHeight="1">
      <c r="B45" s="157" t="s">
        <v>130</v>
      </c>
      <c r="C45" s="158"/>
      <c r="D45" s="42"/>
      <c r="E45" s="42"/>
      <c r="F45" s="42"/>
      <c r="G45" s="53"/>
      <c r="H45" s="53"/>
      <c r="I45" s="54"/>
    </row>
    <row r="46" spans="2:9" ht="45" customHeight="1">
      <c r="B46" s="34" t="s">
        <v>74</v>
      </c>
      <c r="C46" s="44" t="s">
        <v>75</v>
      </c>
      <c r="D46" s="36">
        <v>2</v>
      </c>
      <c r="E46" s="64"/>
      <c r="F46" s="64"/>
      <c r="G46" s="36"/>
      <c r="H46" s="36">
        <f>D46*G46</f>
        <v>0</v>
      </c>
      <c r="I46" s="38">
        <f>H46</f>
        <v>0</v>
      </c>
    </row>
    <row r="47" spans="2:9" ht="45" customHeight="1">
      <c r="B47" s="34" t="s">
        <v>165</v>
      </c>
      <c r="C47" s="44" t="s">
        <v>145</v>
      </c>
      <c r="D47" s="36">
        <v>1</v>
      </c>
      <c r="E47" s="64"/>
      <c r="F47" s="64"/>
      <c r="G47" s="36"/>
      <c r="H47" s="36">
        <f t="shared" ref="H47:H48" si="13">D47*G47</f>
        <v>0</v>
      </c>
      <c r="I47" s="38">
        <f t="shared" ref="I47:I48" si="14">H47</f>
        <v>0</v>
      </c>
    </row>
    <row r="48" spans="2:9" ht="45" customHeight="1">
      <c r="B48" s="34" t="s">
        <v>76</v>
      </c>
      <c r="C48" s="44" t="s">
        <v>77</v>
      </c>
      <c r="D48" s="36">
        <v>0.5</v>
      </c>
      <c r="E48" s="64"/>
      <c r="F48" s="64"/>
      <c r="G48" s="36"/>
      <c r="H48" s="36">
        <f t="shared" si="13"/>
        <v>0</v>
      </c>
      <c r="I48" s="38">
        <f t="shared" si="14"/>
        <v>0</v>
      </c>
    </row>
    <row r="49" spans="2:9" ht="45" customHeight="1">
      <c r="B49" s="55"/>
      <c r="C49" s="45" t="s">
        <v>40</v>
      </c>
      <c r="D49" s="40">
        <v>10</v>
      </c>
      <c r="E49" s="36"/>
      <c r="F49" s="36"/>
      <c r="G49" s="40"/>
      <c r="H49" s="40">
        <f>SUM(H46:H48)</f>
        <v>0</v>
      </c>
      <c r="I49" s="41">
        <f>IF((H49&gt;D49),D49,H49)</f>
        <v>0</v>
      </c>
    </row>
    <row r="50" spans="2:9" ht="45" customHeight="1">
      <c r="B50" s="157" t="s">
        <v>131</v>
      </c>
      <c r="C50" s="158"/>
      <c r="D50" s="42"/>
      <c r="E50" s="42"/>
      <c r="F50" s="42"/>
      <c r="G50" s="53"/>
      <c r="H50" s="53"/>
      <c r="I50" s="54"/>
    </row>
    <row r="51" spans="2:9" ht="72.75" customHeight="1">
      <c r="B51" s="163" t="s">
        <v>78</v>
      </c>
      <c r="C51" s="44" t="s">
        <v>175</v>
      </c>
      <c r="D51" s="36">
        <v>0.5</v>
      </c>
      <c r="E51" s="64"/>
      <c r="F51" s="64"/>
      <c r="G51" s="36"/>
      <c r="H51" s="36">
        <f>D51*G51</f>
        <v>0</v>
      </c>
      <c r="I51" s="38">
        <f>H51</f>
        <v>0</v>
      </c>
    </row>
    <row r="52" spans="2:9" s="56" customFormat="1" ht="67.5" customHeight="1">
      <c r="B52" s="164"/>
      <c r="C52" s="44" t="s">
        <v>176</v>
      </c>
      <c r="D52" s="36">
        <v>0.25</v>
      </c>
      <c r="E52" s="64"/>
      <c r="F52" s="64"/>
      <c r="G52" s="36"/>
      <c r="H52" s="36">
        <f>D52*G52</f>
        <v>0</v>
      </c>
      <c r="I52" s="38">
        <f>H52</f>
        <v>0</v>
      </c>
    </row>
    <row r="53" spans="2:9" ht="45" customHeight="1">
      <c r="B53" s="55"/>
      <c r="C53" s="45" t="s">
        <v>40</v>
      </c>
      <c r="D53" s="40">
        <v>10</v>
      </c>
      <c r="E53" s="36"/>
      <c r="F53" s="36"/>
      <c r="G53" s="40"/>
      <c r="H53" s="40">
        <f>SUM(H51:H52)</f>
        <v>0</v>
      </c>
      <c r="I53" s="41">
        <f t="shared" ref="I53" si="15">IF((H53&gt;D53),D53,H53)</f>
        <v>0</v>
      </c>
    </row>
    <row r="54" spans="2:9" ht="45" customHeight="1">
      <c r="B54" s="175" t="s">
        <v>79</v>
      </c>
      <c r="C54" s="176"/>
      <c r="D54" s="42"/>
      <c r="E54" s="42"/>
      <c r="F54" s="42"/>
      <c r="G54" s="42"/>
      <c r="H54" s="42"/>
      <c r="I54" s="43"/>
    </row>
    <row r="55" spans="2:9" ht="45" customHeight="1">
      <c r="B55" s="34" t="s">
        <v>80</v>
      </c>
      <c r="C55" s="49" t="s">
        <v>122</v>
      </c>
      <c r="D55" s="36">
        <v>0.25</v>
      </c>
      <c r="E55" s="64"/>
      <c r="F55" s="64"/>
      <c r="G55" s="36"/>
      <c r="H55" s="36">
        <f>D55*G55</f>
        <v>0</v>
      </c>
      <c r="I55" s="38">
        <f>H55</f>
        <v>0</v>
      </c>
    </row>
    <row r="56" spans="2:9" ht="45" customHeight="1">
      <c r="B56" s="34"/>
      <c r="C56" s="39" t="s">
        <v>40</v>
      </c>
      <c r="D56" s="40">
        <v>5</v>
      </c>
      <c r="E56" s="40"/>
      <c r="F56" s="36"/>
      <c r="G56" s="40"/>
      <c r="H56" s="40">
        <f>SUM(H55:H55)</f>
        <v>0</v>
      </c>
      <c r="I56" s="41">
        <f>IF((H56&gt;D56),D56,H56)</f>
        <v>0</v>
      </c>
    </row>
    <row r="57" spans="2:9" ht="45" customHeight="1">
      <c r="B57" s="165" t="s">
        <v>81</v>
      </c>
      <c r="C57" s="166"/>
      <c r="D57" s="42"/>
      <c r="E57" s="42"/>
      <c r="F57" s="42"/>
      <c r="G57" s="42"/>
      <c r="H57" s="42"/>
      <c r="I57" s="43"/>
    </row>
    <row r="58" spans="2:9" ht="45" customHeight="1">
      <c r="B58" s="34" t="s">
        <v>82</v>
      </c>
      <c r="C58" s="49" t="s">
        <v>177</v>
      </c>
      <c r="D58" s="36">
        <v>2</v>
      </c>
      <c r="E58" s="64"/>
      <c r="F58" s="64"/>
      <c r="G58" s="36"/>
      <c r="H58" s="36">
        <f>D58*G58</f>
        <v>0</v>
      </c>
      <c r="I58" s="38">
        <f>H58</f>
        <v>0</v>
      </c>
    </row>
    <row r="59" spans="2:9" ht="45" customHeight="1">
      <c r="B59" s="34" t="s">
        <v>166</v>
      </c>
      <c r="C59" s="44" t="s">
        <v>178</v>
      </c>
      <c r="D59" s="36">
        <v>0.2</v>
      </c>
      <c r="E59" s="64"/>
      <c r="F59" s="64"/>
      <c r="G59" s="36"/>
      <c r="H59" s="36">
        <f>D59*G59</f>
        <v>0</v>
      </c>
      <c r="I59" s="38">
        <f>H59</f>
        <v>0</v>
      </c>
    </row>
    <row r="60" spans="2:9" ht="45" customHeight="1">
      <c r="B60" s="34"/>
      <c r="C60" s="39" t="s">
        <v>40</v>
      </c>
      <c r="D60" s="40">
        <v>10</v>
      </c>
      <c r="E60" s="66"/>
      <c r="F60" s="64"/>
      <c r="G60" s="40"/>
      <c r="H60" s="40">
        <f>SUM(H58:H59)</f>
        <v>0</v>
      </c>
      <c r="I60" s="41">
        <f>IF((H60&gt;D60),D60,H60)</f>
        <v>0</v>
      </c>
    </row>
    <row r="61" spans="2:9" ht="36" customHeight="1" thickBot="1">
      <c r="B61" s="57" t="s">
        <v>37</v>
      </c>
      <c r="C61" s="58" t="s">
        <v>47</v>
      </c>
      <c r="D61" s="59">
        <f>D12+D22+D30+D39+D53+D49+D44+D56+D60</f>
        <v>100</v>
      </c>
      <c r="E61" s="59"/>
      <c r="F61" s="60"/>
      <c r="G61" s="59"/>
      <c r="H61" s="61">
        <f>H12+H22+H30+H39+H49+H53+H44+H56+H60</f>
        <v>0</v>
      </c>
      <c r="I61" s="62">
        <f>SUM(I60,I56,I53,I49,I44,I39,I30,I22,I12)</f>
        <v>0</v>
      </c>
    </row>
    <row r="62" spans="2:9">
      <c r="E62" s="15"/>
    </row>
    <row r="63" spans="2:9">
      <c r="E63" s="15"/>
    </row>
    <row r="64" spans="2:9">
      <c r="E64" s="15"/>
    </row>
    <row r="65" spans="5:5">
      <c r="E65" s="15"/>
    </row>
    <row r="66" spans="5:5">
      <c r="E66" s="15"/>
    </row>
    <row r="67" spans="5:5">
      <c r="E67" s="15"/>
    </row>
    <row r="68" spans="5:5">
      <c r="E68" s="15"/>
    </row>
    <row r="69" spans="5:5">
      <c r="E69" s="15"/>
    </row>
    <row r="70" spans="5:5">
      <c r="E70" s="15"/>
    </row>
    <row r="71" spans="5:5">
      <c r="E71" s="15"/>
    </row>
    <row r="72" spans="5:5">
      <c r="E72" s="15"/>
    </row>
    <row r="73" spans="5:5">
      <c r="E73" s="15"/>
    </row>
    <row r="74" spans="5:5">
      <c r="E74" s="15"/>
    </row>
    <row r="75" spans="5:5">
      <c r="E75" s="15"/>
    </row>
    <row r="76" spans="5:5">
      <c r="E76" s="15"/>
    </row>
    <row r="77" spans="5:5">
      <c r="E77" s="15"/>
    </row>
    <row r="78" spans="5:5">
      <c r="E78" s="15"/>
    </row>
    <row r="79" spans="5:5">
      <c r="E79" s="15"/>
    </row>
    <row r="80" spans="5:5">
      <c r="E80" s="15"/>
    </row>
    <row r="81" spans="5:5">
      <c r="E81" s="15"/>
    </row>
    <row r="82" spans="5:5">
      <c r="E82" s="15"/>
    </row>
    <row r="83" spans="5:5">
      <c r="E83" s="15"/>
    </row>
    <row r="84" spans="5:5">
      <c r="E84" s="15"/>
    </row>
    <row r="85" spans="5:5">
      <c r="E85" s="15"/>
    </row>
    <row r="86" spans="5:5">
      <c r="E86" s="15"/>
    </row>
    <row r="87" spans="5:5">
      <c r="E87" s="15"/>
    </row>
    <row r="88" spans="5:5">
      <c r="E88" s="15"/>
    </row>
    <row r="89" spans="5:5">
      <c r="E89" s="15"/>
    </row>
    <row r="90" spans="5:5">
      <c r="E90" s="15"/>
    </row>
    <row r="91" spans="5:5">
      <c r="E91" s="15"/>
    </row>
    <row r="92" spans="5:5">
      <c r="E92" s="15"/>
    </row>
    <row r="93" spans="5:5">
      <c r="E93" s="15"/>
    </row>
    <row r="94" spans="5:5">
      <c r="E94" s="15"/>
    </row>
    <row r="95" spans="5:5">
      <c r="E95" s="15"/>
    </row>
    <row r="96" spans="5:5">
      <c r="E96" s="15"/>
    </row>
    <row r="97" spans="5:5">
      <c r="E97" s="15"/>
    </row>
    <row r="98" spans="5:5">
      <c r="E98" s="15"/>
    </row>
    <row r="99" spans="5:5">
      <c r="E99" s="15"/>
    </row>
    <row r="100" spans="5:5">
      <c r="E100" s="15"/>
    </row>
    <row r="101" spans="5:5">
      <c r="E101" s="15"/>
    </row>
    <row r="102" spans="5:5">
      <c r="E102" s="15"/>
    </row>
    <row r="103" spans="5:5">
      <c r="E103" s="15"/>
    </row>
    <row r="104" spans="5:5">
      <c r="E104" s="15"/>
    </row>
    <row r="105" spans="5:5">
      <c r="E105" s="15"/>
    </row>
    <row r="106" spans="5:5">
      <c r="E106" s="15"/>
    </row>
    <row r="107" spans="5:5">
      <c r="E107" s="15"/>
    </row>
    <row r="108" spans="5:5">
      <c r="E108" s="15"/>
    </row>
    <row r="109" spans="5:5">
      <c r="E109" s="15"/>
    </row>
    <row r="110" spans="5:5">
      <c r="E110" s="15"/>
    </row>
    <row r="111" spans="5:5">
      <c r="E111" s="15"/>
    </row>
    <row r="112" spans="5:5">
      <c r="E112" s="15"/>
    </row>
    <row r="113" spans="5:5">
      <c r="E113" s="15"/>
    </row>
    <row r="114" spans="5:5">
      <c r="E114" s="15"/>
    </row>
    <row r="115" spans="5:5">
      <c r="E115" s="15"/>
    </row>
    <row r="116" spans="5:5">
      <c r="E116" s="15"/>
    </row>
    <row r="117" spans="5:5">
      <c r="E117" s="15"/>
    </row>
    <row r="118" spans="5:5">
      <c r="E118" s="15"/>
    </row>
    <row r="119" spans="5:5">
      <c r="E119" s="15"/>
    </row>
    <row r="120" spans="5:5">
      <c r="E120" s="15"/>
    </row>
    <row r="121" spans="5:5">
      <c r="E121" s="15"/>
    </row>
    <row r="122" spans="5:5">
      <c r="E122" s="15"/>
    </row>
    <row r="123" spans="5:5">
      <c r="E123" s="15"/>
    </row>
    <row r="124" spans="5:5">
      <c r="E124" s="15"/>
    </row>
    <row r="125" spans="5:5">
      <c r="E125" s="15"/>
    </row>
    <row r="126" spans="5:5">
      <c r="E126" s="15"/>
    </row>
    <row r="127" spans="5:5">
      <c r="E127" s="15"/>
    </row>
    <row r="128" spans="5:5">
      <c r="E128" s="15"/>
    </row>
    <row r="129" spans="5:5">
      <c r="E129" s="15"/>
    </row>
    <row r="130" spans="5:5">
      <c r="E130" s="15"/>
    </row>
    <row r="131" spans="5:5">
      <c r="E131" s="15"/>
    </row>
    <row r="132" spans="5:5">
      <c r="E132" s="15"/>
    </row>
    <row r="133" spans="5:5">
      <c r="E133" s="15"/>
    </row>
    <row r="134" spans="5:5">
      <c r="E134" s="15"/>
    </row>
    <row r="135" spans="5:5">
      <c r="E135" s="15"/>
    </row>
    <row r="136" spans="5:5">
      <c r="E136" s="15"/>
    </row>
    <row r="137" spans="5:5">
      <c r="E137" s="15"/>
    </row>
    <row r="138" spans="5:5">
      <c r="E138" s="15"/>
    </row>
    <row r="139" spans="5:5">
      <c r="E139" s="15"/>
    </row>
    <row r="140" spans="5:5">
      <c r="E140" s="15"/>
    </row>
    <row r="141" spans="5:5">
      <c r="E141" s="15"/>
    </row>
    <row r="142" spans="5:5">
      <c r="E142" s="15"/>
    </row>
    <row r="143" spans="5:5">
      <c r="E143" s="15"/>
    </row>
    <row r="144" spans="5:5">
      <c r="E144" s="15"/>
    </row>
    <row r="145" spans="5:5">
      <c r="E145" s="15"/>
    </row>
    <row r="146" spans="5:5">
      <c r="E146" s="15"/>
    </row>
    <row r="147" spans="5:5">
      <c r="E147" s="15"/>
    </row>
    <row r="148" spans="5:5">
      <c r="E148" s="15"/>
    </row>
    <row r="149" spans="5:5">
      <c r="E149" s="15"/>
    </row>
    <row r="150" spans="5:5">
      <c r="E150" s="15"/>
    </row>
    <row r="151" spans="5:5">
      <c r="E151" s="15"/>
    </row>
    <row r="152" spans="5:5">
      <c r="E152" s="15"/>
    </row>
    <row r="153" spans="5:5">
      <c r="E153" s="15"/>
    </row>
    <row r="154" spans="5:5">
      <c r="E154" s="15"/>
    </row>
    <row r="155" spans="5:5">
      <c r="E155" s="15"/>
    </row>
    <row r="156" spans="5:5">
      <c r="E156" s="15"/>
    </row>
    <row r="157" spans="5:5">
      <c r="E157" s="15"/>
    </row>
    <row r="158" spans="5:5">
      <c r="E158" s="15"/>
    </row>
    <row r="159" spans="5:5">
      <c r="E159" s="15"/>
    </row>
    <row r="160" spans="5:5">
      <c r="E160" s="15"/>
    </row>
    <row r="161" spans="5:5">
      <c r="E161" s="15"/>
    </row>
    <row r="162" spans="5:5">
      <c r="E162" s="15"/>
    </row>
    <row r="163" spans="5:5">
      <c r="E163" s="15"/>
    </row>
    <row r="164" spans="5:5">
      <c r="E164" s="15"/>
    </row>
    <row r="165" spans="5:5">
      <c r="E165" s="15"/>
    </row>
    <row r="166" spans="5:5">
      <c r="E166" s="15"/>
    </row>
    <row r="167" spans="5:5">
      <c r="E167" s="15"/>
    </row>
    <row r="168" spans="5:5">
      <c r="E168" s="15"/>
    </row>
    <row r="169" spans="5:5">
      <c r="E169" s="15"/>
    </row>
    <row r="170" spans="5:5">
      <c r="E170" s="15"/>
    </row>
    <row r="171" spans="5:5">
      <c r="E171" s="15"/>
    </row>
    <row r="172" spans="5:5">
      <c r="E172" s="15"/>
    </row>
    <row r="173" spans="5:5">
      <c r="E173" s="15"/>
    </row>
    <row r="174" spans="5:5">
      <c r="E174" s="15"/>
    </row>
    <row r="175" spans="5:5">
      <c r="E175" s="15"/>
    </row>
    <row r="176" spans="5:5">
      <c r="E176" s="15"/>
    </row>
    <row r="177" spans="5:5">
      <c r="E177" s="15"/>
    </row>
    <row r="178" spans="5:5">
      <c r="E178" s="15"/>
    </row>
    <row r="179" spans="5:5">
      <c r="E179" s="15"/>
    </row>
    <row r="180" spans="5:5">
      <c r="E180" s="15"/>
    </row>
    <row r="181" spans="5:5">
      <c r="E181" s="15"/>
    </row>
    <row r="182" spans="5:5">
      <c r="E182" s="15"/>
    </row>
    <row r="183" spans="5:5">
      <c r="E183" s="15"/>
    </row>
    <row r="184" spans="5:5">
      <c r="E184" s="15"/>
    </row>
    <row r="185" spans="5:5">
      <c r="E185" s="15"/>
    </row>
    <row r="186" spans="5:5">
      <c r="E186" s="15"/>
    </row>
    <row r="187" spans="5:5">
      <c r="E187" s="15"/>
    </row>
    <row r="188" spans="5:5">
      <c r="E188" s="15"/>
    </row>
    <row r="189" spans="5:5">
      <c r="E189" s="15"/>
    </row>
    <row r="190" spans="5:5">
      <c r="E190" s="15"/>
    </row>
    <row r="191" spans="5:5">
      <c r="E191" s="15"/>
    </row>
    <row r="192" spans="5:5">
      <c r="E192" s="15"/>
    </row>
    <row r="193" spans="5:5">
      <c r="E193" s="15"/>
    </row>
    <row r="194" spans="5:5">
      <c r="E194" s="15"/>
    </row>
    <row r="195" spans="5:5">
      <c r="E195" s="15"/>
    </row>
    <row r="196" spans="5:5">
      <c r="E196" s="15"/>
    </row>
    <row r="197" spans="5:5">
      <c r="E197" s="15"/>
    </row>
    <row r="198" spans="5:5">
      <c r="E198" s="15"/>
    </row>
    <row r="199" spans="5:5">
      <c r="E199" s="15"/>
    </row>
    <row r="200" spans="5:5">
      <c r="E200" s="15"/>
    </row>
    <row r="201" spans="5:5">
      <c r="E201" s="15"/>
    </row>
    <row r="202" spans="5:5">
      <c r="E202" s="15"/>
    </row>
    <row r="203" spans="5:5">
      <c r="E203" s="15"/>
    </row>
    <row r="204" spans="5:5">
      <c r="E204" s="15"/>
    </row>
    <row r="205" spans="5:5">
      <c r="E205" s="15"/>
    </row>
    <row r="206" spans="5:5">
      <c r="E206" s="15"/>
    </row>
    <row r="207" spans="5:5">
      <c r="E207" s="15"/>
    </row>
    <row r="208" spans="5:5">
      <c r="E208" s="15"/>
    </row>
    <row r="209" spans="5:5">
      <c r="E209" s="15"/>
    </row>
    <row r="210" spans="5:5">
      <c r="E210" s="15"/>
    </row>
    <row r="211" spans="5:5">
      <c r="E211" s="15"/>
    </row>
    <row r="212" spans="5:5">
      <c r="E212" s="15"/>
    </row>
    <row r="213" spans="5:5">
      <c r="E213" s="15"/>
    </row>
    <row r="214" spans="5:5">
      <c r="E214" s="15"/>
    </row>
    <row r="215" spans="5:5">
      <c r="E215" s="15"/>
    </row>
    <row r="216" spans="5:5">
      <c r="E216" s="15"/>
    </row>
    <row r="217" spans="5:5">
      <c r="E217" s="15"/>
    </row>
    <row r="218" spans="5:5">
      <c r="E218" s="15"/>
    </row>
    <row r="219" spans="5:5">
      <c r="E219" s="15"/>
    </row>
    <row r="220" spans="5:5">
      <c r="E220" s="15"/>
    </row>
    <row r="221" spans="5:5">
      <c r="E221" s="15"/>
    </row>
    <row r="222" spans="5:5">
      <c r="E222" s="15"/>
    </row>
    <row r="223" spans="5:5">
      <c r="E223" s="15"/>
    </row>
    <row r="224" spans="5:5">
      <c r="E224" s="15"/>
    </row>
    <row r="225" spans="5:5">
      <c r="E225" s="15"/>
    </row>
    <row r="226" spans="5:5">
      <c r="E226" s="15"/>
    </row>
    <row r="227" spans="5:5">
      <c r="E227" s="15"/>
    </row>
    <row r="228" spans="5:5">
      <c r="E228" s="15"/>
    </row>
    <row r="229" spans="5:5">
      <c r="E229" s="15"/>
    </row>
    <row r="230" spans="5:5">
      <c r="E230" s="15"/>
    </row>
    <row r="231" spans="5:5">
      <c r="E231" s="15"/>
    </row>
    <row r="232" spans="5:5">
      <c r="E232" s="15"/>
    </row>
    <row r="233" spans="5:5">
      <c r="E233" s="15"/>
    </row>
    <row r="234" spans="5:5">
      <c r="E234" s="15"/>
    </row>
    <row r="235" spans="5:5">
      <c r="E235" s="15"/>
    </row>
    <row r="236" spans="5:5">
      <c r="E236" s="15"/>
    </row>
    <row r="237" spans="5:5">
      <c r="E237" s="15"/>
    </row>
    <row r="238" spans="5:5">
      <c r="E238" s="15"/>
    </row>
    <row r="239" spans="5:5">
      <c r="E239" s="15"/>
    </row>
    <row r="240" spans="5:5">
      <c r="E240" s="15"/>
    </row>
    <row r="241" spans="5:5">
      <c r="E241" s="15"/>
    </row>
    <row r="242" spans="5:5">
      <c r="E242" s="15"/>
    </row>
    <row r="243" spans="5:5">
      <c r="E243" s="15"/>
    </row>
    <row r="244" spans="5:5">
      <c r="E244" s="15"/>
    </row>
    <row r="245" spans="5:5">
      <c r="E245" s="15"/>
    </row>
    <row r="246" spans="5:5">
      <c r="E246" s="15"/>
    </row>
    <row r="247" spans="5:5">
      <c r="E247" s="15"/>
    </row>
    <row r="248" spans="5:5">
      <c r="E248" s="15"/>
    </row>
    <row r="249" spans="5:5">
      <c r="E249" s="15"/>
    </row>
    <row r="250" spans="5:5">
      <c r="E250" s="15"/>
    </row>
    <row r="251" spans="5:5">
      <c r="E251" s="15"/>
    </row>
    <row r="252" spans="5:5">
      <c r="E252" s="15"/>
    </row>
    <row r="253" spans="5:5">
      <c r="E253" s="15"/>
    </row>
    <row r="254" spans="5:5">
      <c r="E254" s="15"/>
    </row>
    <row r="255" spans="5:5">
      <c r="E255" s="15"/>
    </row>
    <row r="256" spans="5:5">
      <c r="E256" s="15"/>
    </row>
    <row r="257" spans="5:5">
      <c r="E257" s="15"/>
    </row>
    <row r="258" spans="5:5">
      <c r="E258" s="15"/>
    </row>
    <row r="259" spans="5:5">
      <c r="E259" s="15"/>
    </row>
    <row r="260" spans="5:5">
      <c r="E260" s="15"/>
    </row>
    <row r="261" spans="5:5">
      <c r="E261" s="15"/>
    </row>
    <row r="262" spans="5:5">
      <c r="E262" s="15"/>
    </row>
    <row r="263" spans="5:5">
      <c r="E263" s="15"/>
    </row>
    <row r="264" spans="5:5">
      <c r="E264" s="15"/>
    </row>
    <row r="265" spans="5:5">
      <c r="E265" s="15"/>
    </row>
    <row r="266" spans="5:5">
      <c r="E266" s="15"/>
    </row>
    <row r="267" spans="5:5">
      <c r="E267" s="15"/>
    </row>
    <row r="268" spans="5:5">
      <c r="E268" s="15"/>
    </row>
    <row r="269" spans="5:5">
      <c r="E269" s="15"/>
    </row>
    <row r="270" spans="5:5">
      <c r="E270" s="15"/>
    </row>
    <row r="271" spans="5:5">
      <c r="E271" s="15"/>
    </row>
    <row r="272" spans="5:5">
      <c r="E272" s="15"/>
    </row>
    <row r="273" spans="5:5">
      <c r="E273" s="15"/>
    </row>
    <row r="274" spans="5:5">
      <c r="E274" s="15"/>
    </row>
    <row r="275" spans="5:5">
      <c r="E275" s="15"/>
    </row>
    <row r="276" spans="5:5">
      <c r="E276" s="15"/>
    </row>
    <row r="277" spans="5:5">
      <c r="E277" s="15"/>
    </row>
    <row r="278" spans="5:5">
      <c r="E278" s="15"/>
    </row>
    <row r="279" spans="5:5">
      <c r="E279" s="15"/>
    </row>
    <row r="280" spans="5:5">
      <c r="E280" s="15"/>
    </row>
    <row r="281" spans="5:5">
      <c r="E281" s="15"/>
    </row>
    <row r="282" spans="5:5">
      <c r="E282" s="15"/>
    </row>
    <row r="283" spans="5:5">
      <c r="E283" s="15"/>
    </row>
    <row r="284" spans="5:5">
      <c r="E284" s="15"/>
    </row>
    <row r="285" spans="5:5">
      <c r="E285" s="15"/>
    </row>
    <row r="286" spans="5:5">
      <c r="E286" s="15"/>
    </row>
    <row r="287" spans="5:5">
      <c r="E287" s="15"/>
    </row>
    <row r="288" spans="5:5">
      <c r="E288" s="15"/>
    </row>
    <row r="289" spans="5:5">
      <c r="E289" s="15"/>
    </row>
    <row r="290" spans="5:5">
      <c r="E290" s="15"/>
    </row>
    <row r="291" spans="5:5">
      <c r="E291" s="15"/>
    </row>
    <row r="292" spans="5:5">
      <c r="E292" s="15"/>
    </row>
    <row r="293" spans="5:5">
      <c r="E293" s="15"/>
    </row>
    <row r="294" spans="5:5">
      <c r="E294" s="15"/>
    </row>
    <row r="295" spans="5:5">
      <c r="E295" s="15"/>
    </row>
    <row r="296" spans="5:5">
      <c r="E296" s="15"/>
    </row>
    <row r="297" spans="5:5">
      <c r="E297" s="15"/>
    </row>
    <row r="298" spans="5:5">
      <c r="E298" s="15"/>
    </row>
    <row r="299" spans="5:5">
      <c r="E299" s="15"/>
    </row>
    <row r="300" spans="5:5">
      <c r="E300" s="15"/>
    </row>
    <row r="301" spans="5:5">
      <c r="E301" s="15"/>
    </row>
    <row r="302" spans="5:5">
      <c r="E302" s="15"/>
    </row>
    <row r="303" spans="5:5">
      <c r="E303" s="15"/>
    </row>
    <row r="304" spans="5:5">
      <c r="E304" s="15"/>
    </row>
    <row r="305" spans="5:5">
      <c r="E305" s="15"/>
    </row>
    <row r="306" spans="5:5">
      <c r="E306" s="15"/>
    </row>
    <row r="307" spans="5:5">
      <c r="E307" s="15"/>
    </row>
    <row r="308" spans="5:5">
      <c r="E308" s="15"/>
    </row>
    <row r="309" spans="5:5">
      <c r="E309" s="15"/>
    </row>
    <row r="310" spans="5:5">
      <c r="E310" s="15"/>
    </row>
    <row r="311" spans="5:5">
      <c r="E311" s="15"/>
    </row>
    <row r="312" spans="5:5">
      <c r="E312" s="15"/>
    </row>
    <row r="313" spans="5:5">
      <c r="E313" s="15"/>
    </row>
    <row r="314" spans="5:5">
      <c r="E314" s="15"/>
    </row>
    <row r="315" spans="5:5">
      <c r="E315" s="15"/>
    </row>
    <row r="316" spans="5:5">
      <c r="E316" s="15"/>
    </row>
    <row r="317" spans="5:5">
      <c r="E317" s="15"/>
    </row>
    <row r="318" spans="5:5">
      <c r="E318" s="15"/>
    </row>
    <row r="319" spans="5:5">
      <c r="E319" s="15"/>
    </row>
    <row r="320" spans="5:5">
      <c r="E320" s="15"/>
    </row>
    <row r="321" spans="5:5">
      <c r="E321" s="15"/>
    </row>
    <row r="322" spans="5:5">
      <c r="E322" s="15"/>
    </row>
    <row r="323" spans="5:5">
      <c r="E323" s="15"/>
    </row>
    <row r="324" spans="5:5">
      <c r="E324" s="15"/>
    </row>
    <row r="325" spans="5:5">
      <c r="E325" s="15"/>
    </row>
    <row r="326" spans="5:5">
      <c r="E326" s="15"/>
    </row>
    <row r="327" spans="5:5">
      <c r="E327" s="15"/>
    </row>
    <row r="328" spans="5:5">
      <c r="E328" s="15"/>
    </row>
    <row r="329" spans="5:5">
      <c r="E329" s="15"/>
    </row>
  </sheetData>
  <sheetProtection algorithmName="SHA-512" hashValue="8/bTd0vQw8DDKUDcew+nKOe8Ue7v5bjY5kNow5djQ6O5cAfeQdkJ2yoIj2dhyWXVv2HF4w1YSyzbDZMpUdnDTQ==" saltValue="Uh1l8TzQ7N8duwGgL2QJAA==" spinCount="100000" sheet="1" objects="1" scenarios="1" insertHyperlinks="0" selectLockedCells="1"/>
  <mergeCells count="22">
    <mergeCell ref="B24:B25"/>
    <mergeCell ref="B26:B27"/>
    <mergeCell ref="B28:B29"/>
    <mergeCell ref="B32:B33"/>
    <mergeCell ref="B54:C54"/>
    <mergeCell ref="B57:C57"/>
    <mergeCell ref="B40:C40"/>
    <mergeCell ref="B31:C31"/>
    <mergeCell ref="B45:C45"/>
    <mergeCell ref="B50:C50"/>
    <mergeCell ref="B34:B35"/>
    <mergeCell ref="B36:B37"/>
    <mergeCell ref="B51:B52"/>
    <mergeCell ref="B3:I3"/>
    <mergeCell ref="B9:C9"/>
    <mergeCell ref="B13:C13"/>
    <mergeCell ref="E8:F8"/>
    <mergeCell ref="B23:C23"/>
    <mergeCell ref="B14:B15"/>
    <mergeCell ref="B16:B17"/>
    <mergeCell ref="B18:B19"/>
    <mergeCell ref="B20:B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28"/>
  <sheetViews>
    <sheetView topLeftCell="B40" zoomScale="80" zoomScaleNormal="80" workbookViewId="0">
      <selection activeCell="E41" sqref="E41"/>
    </sheetView>
  </sheetViews>
  <sheetFormatPr defaultColWidth="8.77734375" defaultRowHeight="15.6"/>
  <cols>
    <col min="1" max="1" width="8.77734375" style="7"/>
    <col min="2" max="2" width="86.77734375" style="7" customWidth="1"/>
    <col min="3" max="3" width="40.77734375" style="7" customWidth="1"/>
    <col min="4" max="4" width="10.21875" style="67" customWidth="1"/>
    <col min="5" max="5" width="26.77734375" style="103" customWidth="1"/>
    <col min="6" max="6" width="77" style="7" customWidth="1"/>
    <col min="7" max="7" width="26.77734375" style="67" customWidth="1"/>
    <col min="8" max="8" width="22.44140625" style="67" customWidth="1"/>
    <col min="9" max="9" width="28.77734375" style="67" customWidth="1"/>
    <col min="10" max="16384" width="8.77734375" style="7"/>
  </cols>
  <sheetData>
    <row r="1" spans="2:9">
      <c r="E1" s="67"/>
    </row>
    <row r="2" spans="2:9" ht="16.2" thickBot="1">
      <c r="E2" s="67"/>
    </row>
    <row r="3" spans="2:9" ht="50.1" customHeight="1" thickBot="1">
      <c r="B3" s="148" t="s">
        <v>146</v>
      </c>
      <c r="C3" s="149"/>
      <c r="D3" s="149"/>
      <c r="E3" s="149"/>
      <c r="F3" s="149"/>
      <c r="G3" s="149"/>
      <c r="H3" s="149"/>
      <c r="I3" s="150"/>
    </row>
    <row r="4" spans="2:9" ht="16.2" thickBot="1">
      <c r="B4" s="68"/>
      <c r="C4" s="68"/>
      <c r="E4" s="67"/>
    </row>
    <row r="5" spans="2:9">
      <c r="B5" s="69" t="s">
        <v>4</v>
      </c>
      <c r="C5" s="18">
        <v>0.45</v>
      </c>
      <c r="D5" s="70"/>
      <c r="E5" s="71"/>
      <c r="G5" s="71"/>
      <c r="H5" s="71"/>
      <c r="I5" s="71"/>
    </row>
    <row r="6" spans="2:9">
      <c r="B6" s="72" t="s">
        <v>2</v>
      </c>
      <c r="C6" s="22">
        <v>0.35</v>
      </c>
      <c r="D6" s="70"/>
      <c r="E6" s="71"/>
      <c r="G6" s="71"/>
      <c r="H6" s="71"/>
      <c r="I6" s="71"/>
    </row>
    <row r="7" spans="2:9" ht="16.2" thickBot="1">
      <c r="B7" s="73" t="s">
        <v>3</v>
      </c>
      <c r="C7" s="24">
        <v>0.2</v>
      </c>
      <c r="D7" s="70"/>
      <c r="E7" s="71"/>
      <c r="G7" s="71"/>
      <c r="H7" s="71"/>
      <c r="I7" s="71"/>
    </row>
    <row r="8" spans="2:9" ht="63.75" customHeight="1" thickBot="1">
      <c r="B8" s="71"/>
      <c r="E8" s="155" t="s">
        <v>46</v>
      </c>
      <c r="F8" s="156"/>
    </row>
    <row r="9" spans="2:9" ht="76.349999999999994" customHeight="1">
      <c r="B9" s="183" t="s">
        <v>134</v>
      </c>
      <c r="C9" s="184"/>
      <c r="D9" s="74" t="s">
        <v>43</v>
      </c>
      <c r="E9" s="74" t="s">
        <v>32</v>
      </c>
      <c r="F9" s="75" t="s">
        <v>34</v>
      </c>
      <c r="G9" s="28" t="s">
        <v>39</v>
      </c>
      <c r="H9" s="74" t="s">
        <v>35</v>
      </c>
      <c r="I9" s="76" t="s">
        <v>36</v>
      </c>
    </row>
    <row r="10" spans="2:9" ht="45" customHeight="1">
      <c r="B10" s="179" t="s">
        <v>48</v>
      </c>
      <c r="C10" s="180"/>
      <c r="D10" s="77"/>
      <c r="E10" s="78"/>
      <c r="F10" s="78"/>
      <c r="G10" s="78"/>
      <c r="H10" s="78"/>
      <c r="I10" s="79"/>
    </row>
    <row r="11" spans="2:9" ht="45" customHeight="1">
      <c r="B11" s="80" t="s">
        <v>167</v>
      </c>
      <c r="C11" s="44" t="s">
        <v>83</v>
      </c>
      <c r="D11" s="36">
        <v>3</v>
      </c>
      <c r="E11" s="104"/>
      <c r="F11" s="65"/>
      <c r="G11" s="81"/>
      <c r="H11" s="81">
        <f>D11*G11</f>
        <v>0</v>
      </c>
      <c r="I11" s="82">
        <f>H11</f>
        <v>0</v>
      </c>
    </row>
    <row r="12" spans="2:9" ht="45" customHeight="1">
      <c r="B12" s="80" t="s">
        <v>168</v>
      </c>
      <c r="C12" s="44" t="s">
        <v>84</v>
      </c>
      <c r="D12" s="36">
        <v>2</v>
      </c>
      <c r="E12" s="104"/>
      <c r="F12" s="65"/>
      <c r="G12" s="81"/>
      <c r="H12" s="81">
        <f>D12*G12</f>
        <v>0</v>
      </c>
      <c r="I12" s="82">
        <f t="shared" ref="I12:I13" si="0">H12</f>
        <v>0</v>
      </c>
    </row>
    <row r="13" spans="2:9" ht="45" customHeight="1">
      <c r="B13" s="80" t="s">
        <v>169</v>
      </c>
      <c r="C13" s="44" t="s">
        <v>85</v>
      </c>
      <c r="D13" s="36">
        <v>1</v>
      </c>
      <c r="E13" s="104"/>
      <c r="F13" s="65"/>
      <c r="G13" s="81"/>
      <c r="H13" s="81">
        <f t="shared" ref="H13" si="1">D13*G13</f>
        <v>0</v>
      </c>
      <c r="I13" s="82">
        <f t="shared" si="0"/>
        <v>0</v>
      </c>
    </row>
    <row r="14" spans="2:9" ht="45" customHeight="1">
      <c r="B14" s="83"/>
      <c r="C14" s="84" t="s">
        <v>40</v>
      </c>
      <c r="D14" s="85">
        <v>15</v>
      </c>
      <c r="E14" s="85"/>
      <c r="F14" s="37"/>
      <c r="G14" s="85"/>
      <c r="H14" s="85">
        <f>SUM(H11:H13)</f>
        <v>0</v>
      </c>
      <c r="I14" s="86">
        <f>IF((H14&gt;D14),D14,H14)</f>
        <v>0</v>
      </c>
    </row>
    <row r="15" spans="2:9" ht="45" customHeight="1">
      <c r="B15" s="185" t="s">
        <v>86</v>
      </c>
      <c r="C15" s="186"/>
      <c r="D15" s="87"/>
      <c r="E15" s="87"/>
      <c r="F15" s="88"/>
      <c r="G15" s="87"/>
      <c r="H15" s="87"/>
      <c r="I15" s="89"/>
    </row>
    <row r="16" spans="2:9" ht="45" customHeight="1">
      <c r="B16" s="90" t="s">
        <v>87</v>
      </c>
      <c r="C16" s="44" t="s">
        <v>170</v>
      </c>
      <c r="D16" s="36">
        <v>1</v>
      </c>
      <c r="E16" s="105"/>
      <c r="F16" s="65"/>
      <c r="G16" s="91"/>
      <c r="H16" s="91">
        <f>D16*G16</f>
        <v>0</v>
      </c>
      <c r="I16" s="92">
        <f>H16</f>
        <v>0</v>
      </c>
    </row>
    <row r="17" spans="2:9" ht="45" customHeight="1">
      <c r="B17" s="83"/>
      <c r="C17" s="84" t="s">
        <v>40</v>
      </c>
      <c r="D17" s="85">
        <v>10</v>
      </c>
      <c r="E17" s="85"/>
      <c r="F17" s="37"/>
      <c r="G17" s="85"/>
      <c r="H17" s="85">
        <f>SUM(H16:H16)</f>
        <v>0</v>
      </c>
      <c r="I17" s="86">
        <f t="shared" ref="I17" si="2">IF((H17&gt;D17),D17,H17)</f>
        <v>0</v>
      </c>
    </row>
    <row r="18" spans="2:9" ht="45" customHeight="1">
      <c r="B18" s="181" t="s">
        <v>88</v>
      </c>
      <c r="C18" s="182"/>
      <c r="D18" s="77"/>
      <c r="E18" s="77"/>
      <c r="F18" s="77"/>
      <c r="G18" s="77"/>
      <c r="H18" s="77"/>
      <c r="I18" s="93"/>
    </row>
    <row r="19" spans="2:9" ht="45" customHeight="1">
      <c r="B19" s="163" t="s">
        <v>171</v>
      </c>
      <c r="C19" s="49" t="s">
        <v>173</v>
      </c>
      <c r="D19" s="36">
        <v>1</v>
      </c>
      <c r="E19" s="104"/>
      <c r="F19" s="65"/>
      <c r="G19" s="81"/>
      <c r="H19" s="81">
        <f>D19*G19</f>
        <v>0</v>
      </c>
      <c r="I19" s="82">
        <f t="shared" ref="I19:I24" si="3">H19</f>
        <v>0</v>
      </c>
    </row>
    <row r="20" spans="2:9" ht="45" customHeight="1">
      <c r="B20" s="164"/>
      <c r="C20" s="49" t="s">
        <v>172</v>
      </c>
      <c r="D20" s="36">
        <v>1.5</v>
      </c>
      <c r="E20" s="104"/>
      <c r="F20" s="65"/>
      <c r="G20" s="91"/>
      <c r="H20" s="81">
        <f>D20*G20</f>
        <v>0</v>
      </c>
      <c r="I20" s="82">
        <f t="shared" si="3"/>
        <v>0</v>
      </c>
    </row>
    <row r="21" spans="2:9" ht="45" customHeight="1">
      <c r="B21" s="83"/>
      <c r="C21" s="84" t="s">
        <v>40</v>
      </c>
      <c r="D21" s="85">
        <v>15</v>
      </c>
      <c r="E21" s="85"/>
      <c r="F21" s="91"/>
      <c r="G21" s="85"/>
      <c r="H21" s="85">
        <f>SUM(H19:H20)</f>
        <v>0</v>
      </c>
      <c r="I21" s="86">
        <f>IF((H21&gt;D21),D21,H21)</f>
        <v>0</v>
      </c>
    </row>
    <row r="22" spans="2:9" ht="45" customHeight="1">
      <c r="B22" s="179" t="s">
        <v>89</v>
      </c>
      <c r="C22" s="180"/>
      <c r="D22" s="77"/>
      <c r="E22" s="77"/>
      <c r="F22" s="77"/>
      <c r="G22" s="77"/>
      <c r="H22" s="77"/>
      <c r="I22" s="93"/>
    </row>
    <row r="23" spans="2:9" ht="45" customHeight="1">
      <c r="B23" s="163" t="s">
        <v>90</v>
      </c>
      <c r="C23" s="44" t="s">
        <v>91</v>
      </c>
      <c r="D23" s="36">
        <v>1.5</v>
      </c>
      <c r="E23" s="104"/>
      <c r="F23" s="65"/>
      <c r="G23" s="81"/>
      <c r="H23" s="81">
        <f>D23*G23</f>
        <v>0</v>
      </c>
      <c r="I23" s="82">
        <f t="shared" si="3"/>
        <v>0</v>
      </c>
    </row>
    <row r="24" spans="2:9" ht="45" customHeight="1">
      <c r="B24" s="164"/>
      <c r="C24" s="44" t="s">
        <v>92</v>
      </c>
      <c r="D24" s="36">
        <v>2</v>
      </c>
      <c r="E24" s="104"/>
      <c r="F24" s="104"/>
      <c r="G24" s="81"/>
      <c r="H24" s="81">
        <f>D24*G24</f>
        <v>0</v>
      </c>
      <c r="I24" s="82">
        <f t="shared" si="3"/>
        <v>0</v>
      </c>
    </row>
    <row r="25" spans="2:9" ht="45" customHeight="1">
      <c r="B25" s="83"/>
      <c r="C25" s="84" t="s">
        <v>40</v>
      </c>
      <c r="D25" s="85">
        <v>10</v>
      </c>
      <c r="E25" s="85"/>
      <c r="F25" s="81"/>
      <c r="G25" s="85"/>
      <c r="H25" s="85">
        <f>SUM(H23:H24)</f>
        <v>0</v>
      </c>
      <c r="I25" s="86">
        <f>IF((H25&gt;D25),D25,H25)</f>
        <v>0</v>
      </c>
    </row>
    <row r="26" spans="2:9" ht="45" customHeight="1">
      <c r="B26" s="177" t="s">
        <v>93</v>
      </c>
      <c r="C26" s="178"/>
      <c r="D26" s="77"/>
      <c r="E26" s="77"/>
      <c r="F26" s="77"/>
      <c r="G26" s="77"/>
      <c r="H26" s="77"/>
      <c r="I26" s="93"/>
    </row>
    <row r="27" spans="2:9" ht="45" customHeight="1">
      <c r="B27" s="171" t="s">
        <v>94</v>
      </c>
      <c r="C27" s="44" t="s">
        <v>147</v>
      </c>
      <c r="D27" s="36">
        <v>1</v>
      </c>
      <c r="E27" s="104"/>
      <c r="F27" s="104"/>
      <c r="G27" s="81"/>
      <c r="H27" s="81">
        <f>D27*G27</f>
        <v>0</v>
      </c>
      <c r="I27" s="82">
        <f>H27</f>
        <v>0</v>
      </c>
    </row>
    <row r="28" spans="2:9" ht="45" customHeight="1">
      <c r="B28" s="172"/>
      <c r="C28" s="44" t="s">
        <v>92</v>
      </c>
      <c r="D28" s="36">
        <v>2</v>
      </c>
      <c r="E28" s="104"/>
      <c r="F28" s="104"/>
      <c r="G28" s="81"/>
      <c r="H28" s="81">
        <f t="shared" ref="H28:H32" si="4">D28*G28</f>
        <v>0</v>
      </c>
      <c r="I28" s="82">
        <f t="shared" ref="I28:I32" si="5">H28</f>
        <v>0</v>
      </c>
    </row>
    <row r="29" spans="2:9" ht="45" customHeight="1">
      <c r="B29" s="171" t="s">
        <v>95</v>
      </c>
      <c r="C29" s="44" t="s">
        <v>96</v>
      </c>
      <c r="D29" s="36">
        <v>0.5</v>
      </c>
      <c r="E29" s="104"/>
      <c r="F29" s="104"/>
      <c r="G29" s="81"/>
      <c r="H29" s="81">
        <f t="shared" si="4"/>
        <v>0</v>
      </c>
      <c r="I29" s="82">
        <f t="shared" si="5"/>
        <v>0</v>
      </c>
    </row>
    <row r="30" spans="2:9" ht="45" customHeight="1">
      <c r="B30" s="172"/>
      <c r="C30" s="44" t="s">
        <v>148</v>
      </c>
      <c r="D30" s="36">
        <v>1</v>
      </c>
      <c r="E30" s="104"/>
      <c r="F30" s="104"/>
      <c r="G30" s="81"/>
      <c r="H30" s="81">
        <f t="shared" si="4"/>
        <v>0</v>
      </c>
      <c r="I30" s="82">
        <f t="shared" si="5"/>
        <v>0</v>
      </c>
    </row>
    <row r="31" spans="2:9" ht="45" customHeight="1">
      <c r="B31" s="171" t="s">
        <v>179</v>
      </c>
      <c r="C31" s="49" t="s">
        <v>181</v>
      </c>
      <c r="D31" s="36">
        <v>2</v>
      </c>
      <c r="E31" s="104"/>
      <c r="F31" s="104"/>
      <c r="G31" s="81"/>
      <c r="H31" s="81">
        <f t="shared" si="4"/>
        <v>0</v>
      </c>
      <c r="I31" s="82">
        <f t="shared" si="5"/>
        <v>0</v>
      </c>
    </row>
    <row r="32" spans="2:9" ht="45" customHeight="1">
      <c r="B32" s="172"/>
      <c r="C32" s="44" t="s">
        <v>180</v>
      </c>
      <c r="D32" s="36">
        <v>3</v>
      </c>
      <c r="E32" s="104"/>
      <c r="F32" s="104"/>
      <c r="G32" s="81"/>
      <c r="H32" s="81">
        <f t="shared" si="4"/>
        <v>0</v>
      </c>
      <c r="I32" s="82">
        <f t="shared" si="5"/>
        <v>0</v>
      </c>
    </row>
    <row r="33" spans="2:9" ht="45" customHeight="1">
      <c r="B33" s="83"/>
      <c r="C33" s="84" t="s">
        <v>40</v>
      </c>
      <c r="D33" s="85">
        <v>10</v>
      </c>
      <c r="E33" s="85"/>
      <c r="F33" s="37"/>
      <c r="G33" s="85"/>
      <c r="H33" s="85">
        <f>SUM(H27:H32)</f>
        <v>0</v>
      </c>
      <c r="I33" s="86">
        <f>IF((H33&gt;D33),D33,H33)</f>
        <v>0</v>
      </c>
    </row>
    <row r="34" spans="2:9" ht="45" customHeight="1">
      <c r="B34" s="165" t="s">
        <v>97</v>
      </c>
      <c r="C34" s="166"/>
      <c r="D34" s="77"/>
      <c r="E34" s="77"/>
      <c r="F34" s="77"/>
      <c r="G34" s="77"/>
      <c r="H34" s="77"/>
      <c r="I34" s="93"/>
    </row>
    <row r="35" spans="2:9" ht="45" customHeight="1">
      <c r="B35" s="94" t="s">
        <v>174</v>
      </c>
      <c r="C35" s="95" t="s">
        <v>182</v>
      </c>
      <c r="D35" s="36">
        <v>0.5</v>
      </c>
      <c r="E35" s="104"/>
      <c r="F35" s="105"/>
      <c r="G35" s="81"/>
      <c r="H35" s="81">
        <f>D35*G35</f>
        <v>0</v>
      </c>
      <c r="I35" s="82">
        <f t="shared" ref="I35:I36" si="6">H35</f>
        <v>0</v>
      </c>
    </row>
    <row r="36" spans="2:9" ht="45" customHeight="1">
      <c r="B36" s="34" t="s">
        <v>98</v>
      </c>
      <c r="C36" s="49" t="s">
        <v>183</v>
      </c>
      <c r="D36" s="36">
        <v>0.25</v>
      </c>
      <c r="E36" s="104"/>
      <c r="F36" s="105"/>
      <c r="G36" s="81"/>
      <c r="H36" s="81">
        <f t="shared" ref="H36" si="7">D36*G36</f>
        <v>0</v>
      </c>
      <c r="I36" s="82">
        <f t="shared" si="6"/>
        <v>0</v>
      </c>
    </row>
    <row r="37" spans="2:9" ht="45" customHeight="1">
      <c r="B37" s="83"/>
      <c r="C37" s="84" t="s">
        <v>40</v>
      </c>
      <c r="D37" s="85">
        <v>10</v>
      </c>
      <c r="E37" s="85"/>
      <c r="F37" s="91"/>
      <c r="G37" s="85"/>
      <c r="H37" s="85">
        <f>SUM(H35:H36)</f>
        <v>0</v>
      </c>
      <c r="I37" s="86">
        <f>IF((H37&gt;D37),D37,H37)</f>
        <v>0</v>
      </c>
    </row>
    <row r="38" spans="2:9" ht="45" customHeight="1">
      <c r="B38" s="177" t="s">
        <v>99</v>
      </c>
      <c r="C38" s="178"/>
      <c r="D38" s="77"/>
      <c r="E38" s="77"/>
      <c r="F38" s="77"/>
      <c r="G38" s="77"/>
      <c r="H38" s="77"/>
      <c r="I38" s="93"/>
    </row>
    <row r="39" spans="2:9" ht="76.5" customHeight="1">
      <c r="B39" s="163" t="s">
        <v>184</v>
      </c>
      <c r="C39" s="44" t="s">
        <v>100</v>
      </c>
      <c r="D39" s="36">
        <v>4</v>
      </c>
      <c r="E39" s="106"/>
      <c r="F39" s="104"/>
      <c r="G39" s="85"/>
      <c r="H39" s="81">
        <f>D39*G39</f>
        <v>0</v>
      </c>
      <c r="I39" s="82">
        <f>H39</f>
        <v>0</v>
      </c>
    </row>
    <row r="40" spans="2:9" ht="70.5" customHeight="1">
      <c r="B40" s="164"/>
      <c r="C40" s="44" t="s">
        <v>101</v>
      </c>
      <c r="D40" s="36">
        <v>2</v>
      </c>
      <c r="E40" s="104"/>
      <c r="F40" s="104"/>
      <c r="G40" s="81"/>
      <c r="H40" s="81">
        <f>D40*G40</f>
        <v>0</v>
      </c>
      <c r="I40" s="82">
        <f>H40</f>
        <v>0</v>
      </c>
    </row>
    <row r="41" spans="2:9" ht="70.5" customHeight="1">
      <c r="B41" s="163" t="s">
        <v>185</v>
      </c>
      <c r="C41" s="44" t="s">
        <v>100</v>
      </c>
      <c r="D41" s="36">
        <v>4</v>
      </c>
      <c r="E41" s="104"/>
      <c r="F41" s="104"/>
      <c r="G41" s="81"/>
      <c r="H41" s="81">
        <f t="shared" ref="H41:H42" si="8">D41*G41</f>
        <v>0</v>
      </c>
      <c r="I41" s="82">
        <f t="shared" ref="I41:I42" si="9">H41</f>
        <v>0</v>
      </c>
    </row>
    <row r="42" spans="2:9" ht="70.5" customHeight="1">
      <c r="B42" s="164"/>
      <c r="C42" s="44" t="s">
        <v>101</v>
      </c>
      <c r="D42" s="36">
        <v>2</v>
      </c>
      <c r="E42" s="104"/>
      <c r="F42" s="104"/>
      <c r="G42" s="81"/>
      <c r="H42" s="81">
        <f t="shared" si="8"/>
        <v>0</v>
      </c>
      <c r="I42" s="82">
        <f t="shared" si="9"/>
        <v>0</v>
      </c>
    </row>
    <row r="43" spans="2:9" ht="45" customHeight="1">
      <c r="B43" s="83"/>
      <c r="C43" s="84" t="s">
        <v>40</v>
      </c>
      <c r="D43" s="85">
        <v>15</v>
      </c>
      <c r="E43" s="85"/>
      <c r="F43" s="81"/>
      <c r="G43" s="85"/>
      <c r="H43" s="85">
        <f>SUM(H39:H42)</f>
        <v>0</v>
      </c>
      <c r="I43" s="86">
        <f>IF((H43&gt;D43),D43,H43)</f>
        <v>0</v>
      </c>
    </row>
    <row r="44" spans="2:9" ht="45" customHeight="1">
      <c r="B44" s="165" t="s">
        <v>102</v>
      </c>
      <c r="C44" s="166"/>
      <c r="D44" s="77"/>
      <c r="E44" s="77"/>
      <c r="F44" s="77"/>
      <c r="G44" s="77"/>
      <c r="H44" s="77"/>
      <c r="I44" s="89"/>
    </row>
    <row r="45" spans="2:9" ht="56.25" customHeight="1">
      <c r="B45" s="96" t="s">
        <v>187</v>
      </c>
      <c r="C45" s="97" t="s">
        <v>103</v>
      </c>
      <c r="D45" s="98">
        <v>0.75</v>
      </c>
      <c r="E45" s="104"/>
      <c r="F45" s="104"/>
      <c r="G45" s="81"/>
      <c r="H45" s="81">
        <f>D45*G45</f>
        <v>0</v>
      </c>
      <c r="I45" s="92">
        <f>H45</f>
        <v>0</v>
      </c>
    </row>
    <row r="46" spans="2:9" ht="56.25" customHeight="1">
      <c r="B46" s="96" t="s">
        <v>188</v>
      </c>
      <c r="C46" s="97" t="s">
        <v>186</v>
      </c>
      <c r="D46" s="98">
        <v>0.25</v>
      </c>
      <c r="E46" s="104"/>
      <c r="F46" s="104"/>
      <c r="G46" s="81"/>
      <c r="H46" s="81">
        <f>D46*G46</f>
        <v>0</v>
      </c>
      <c r="I46" s="92">
        <f>H46</f>
        <v>0</v>
      </c>
    </row>
    <row r="47" spans="2:9" ht="49.5" customHeight="1">
      <c r="B47" s="83"/>
      <c r="C47" s="84" t="s">
        <v>40</v>
      </c>
      <c r="D47" s="85">
        <v>15</v>
      </c>
      <c r="E47" s="81"/>
      <c r="F47" s="91"/>
      <c r="G47" s="85"/>
      <c r="H47" s="85">
        <f>SUM(H45:H46)</f>
        <v>0</v>
      </c>
      <c r="I47" s="86">
        <f t="shared" ref="I47" si="10">IF((H47&gt;D47),D47,H47)</f>
        <v>0</v>
      </c>
    </row>
    <row r="48" spans="2:9" ht="45" customHeight="1" thickBot="1">
      <c r="B48" s="187" t="s">
        <v>38</v>
      </c>
      <c r="C48" s="188"/>
      <c r="D48" s="99">
        <f>D14+D21+D25+D33+D37+D43+D47+D17</f>
        <v>100</v>
      </c>
      <c r="E48" s="99"/>
      <c r="F48" s="100"/>
      <c r="G48" s="99"/>
      <c r="H48" s="99">
        <f>H14+H21+H25+H33+H37+H43+H17+H47</f>
        <v>0</v>
      </c>
      <c r="I48" s="101">
        <f>SUM(I47,I37,I33,I25,I21,I17,I14,I43,)</f>
        <v>0</v>
      </c>
    </row>
    <row r="49" spans="5:7">
      <c r="E49" s="67"/>
    </row>
    <row r="50" spans="5:7">
      <c r="E50" s="67"/>
    </row>
    <row r="51" spans="5:7">
      <c r="E51" s="67"/>
    </row>
    <row r="52" spans="5:7">
      <c r="E52" s="67"/>
    </row>
    <row r="53" spans="5:7">
      <c r="E53" s="67"/>
    </row>
    <row r="54" spans="5:7">
      <c r="E54" s="67"/>
      <c r="G54" s="102" t="s">
        <v>51</v>
      </c>
    </row>
    <row r="55" spans="5:7">
      <c r="E55" s="67"/>
    </row>
    <row r="56" spans="5:7">
      <c r="E56" s="67"/>
    </row>
    <row r="57" spans="5:7">
      <c r="E57" s="67"/>
    </row>
    <row r="58" spans="5:7">
      <c r="E58" s="67"/>
    </row>
    <row r="59" spans="5:7">
      <c r="E59" s="67"/>
    </row>
    <row r="60" spans="5:7">
      <c r="E60" s="67"/>
    </row>
    <row r="61" spans="5:7">
      <c r="E61" s="67"/>
    </row>
    <row r="62" spans="5:7">
      <c r="E62" s="67"/>
    </row>
    <row r="63" spans="5:7">
      <c r="E63" s="67"/>
    </row>
    <row r="64" spans="5:7">
      <c r="E64" s="67"/>
    </row>
    <row r="65" spans="5:5">
      <c r="E65" s="67"/>
    </row>
    <row r="66" spans="5:5">
      <c r="E66" s="67"/>
    </row>
    <row r="67" spans="5:5">
      <c r="E67" s="67"/>
    </row>
    <row r="68" spans="5:5">
      <c r="E68" s="67"/>
    </row>
    <row r="69" spans="5:5">
      <c r="E69" s="67"/>
    </row>
    <row r="70" spans="5:5">
      <c r="E70" s="67"/>
    </row>
    <row r="71" spans="5:5">
      <c r="E71" s="67"/>
    </row>
    <row r="72" spans="5:5">
      <c r="E72" s="67"/>
    </row>
    <row r="73" spans="5:5">
      <c r="E73" s="67"/>
    </row>
    <row r="74" spans="5:5">
      <c r="E74" s="67"/>
    </row>
    <row r="75" spans="5:5">
      <c r="E75" s="67"/>
    </row>
    <row r="76" spans="5:5">
      <c r="E76" s="67"/>
    </row>
    <row r="77" spans="5:5">
      <c r="E77" s="67"/>
    </row>
    <row r="78" spans="5:5">
      <c r="E78" s="67"/>
    </row>
    <row r="79" spans="5:5">
      <c r="E79" s="67"/>
    </row>
    <row r="80" spans="5:5">
      <c r="E80" s="67"/>
    </row>
    <row r="81" spans="5:5">
      <c r="E81" s="67"/>
    </row>
    <row r="82" spans="5:5">
      <c r="E82" s="67"/>
    </row>
    <row r="83" spans="5:5">
      <c r="E83" s="67"/>
    </row>
    <row r="84" spans="5:5">
      <c r="E84" s="67"/>
    </row>
    <row r="85" spans="5:5">
      <c r="E85" s="67"/>
    </row>
    <row r="86" spans="5:5">
      <c r="E86" s="67"/>
    </row>
    <row r="87" spans="5:5">
      <c r="E87" s="67"/>
    </row>
    <row r="88" spans="5:5">
      <c r="E88" s="67"/>
    </row>
    <row r="89" spans="5:5">
      <c r="E89" s="67"/>
    </row>
    <row r="90" spans="5:5">
      <c r="E90" s="67"/>
    </row>
    <row r="91" spans="5:5">
      <c r="E91" s="67"/>
    </row>
    <row r="92" spans="5:5">
      <c r="E92" s="67"/>
    </row>
    <row r="93" spans="5:5">
      <c r="E93" s="67"/>
    </row>
    <row r="94" spans="5:5">
      <c r="E94" s="67"/>
    </row>
    <row r="95" spans="5:5">
      <c r="E95" s="67"/>
    </row>
    <row r="96" spans="5:5">
      <c r="E96" s="67"/>
    </row>
    <row r="97" spans="5:5">
      <c r="E97" s="67"/>
    </row>
    <row r="98" spans="5:5">
      <c r="E98" s="67"/>
    </row>
    <row r="99" spans="5:5">
      <c r="E99" s="67"/>
    </row>
    <row r="100" spans="5:5">
      <c r="E100" s="67"/>
    </row>
    <row r="101" spans="5:5">
      <c r="E101" s="67"/>
    </row>
    <row r="102" spans="5:5">
      <c r="E102" s="67"/>
    </row>
    <row r="103" spans="5:5">
      <c r="E103" s="67"/>
    </row>
    <row r="104" spans="5:5">
      <c r="E104" s="67"/>
    </row>
    <row r="105" spans="5:5">
      <c r="E105" s="67"/>
    </row>
    <row r="106" spans="5:5">
      <c r="E106" s="67"/>
    </row>
    <row r="107" spans="5:5">
      <c r="E107" s="67"/>
    </row>
    <row r="108" spans="5:5">
      <c r="E108" s="67"/>
    </row>
    <row r="109" spans="5:5">
      <c r="E109" s="67"/>
    </row>
    <row r="110" spans="5:5">
      <c r="E110" s="67"/>
    </row>
    <row r="111" spans="5:5">
      <c r="E111" s="67"/>
    </row>
    <row r="112" spans="5:5">
      <c r="E112" s="67"/>
    </row>
    <row r="113" spans="5:5">
      <c r="E113" s="67"/>
    </row>
    <row r="114" spans="5:5">
      <c r="E114" s="67"/>
    </row>
    <row r="115" spans="5:5">
      <c r="E115" s="67"/>
    </row>
    <row r="116" spans="5:5">
      <c r="E116" s="67"/>
    </row>
    <row r="117" spans="5:5">
      <c r="E117" s="67"/>
    </row>
    <row r="118" spans="5:5">
      <c r="E118" s="67"/>
    </row>
    <row r="119" spans="5:5">
      <c r="E119" s="67"/>
    </row>
    <row r="120" spans="5:5">
      <c r="E120" s="67"/>
    </row>
    <row r="121" spans="5:5">
      <c r="E121" s="67"/>
    </row>
    <row r="122" spans="5:5">
      <c r="E122" s="67"/>
    </row>
    <row r="123" spans="5:5">
      <c r="E123" s="67"/>
    </row>
    <row r="124" spans="5:5">
      <c r="E124" s="67"/>
    </row>
    <row r="125" spans="5:5">
      <c r="E125" s="67"/>
    </row>
    <row r="126" spans="5:5">
      <c r="E126" s="67"/>
    </row>
    <row r="127" spans="5:5">
      <c r="E127" s="67"/>
    </row>
    <row r="128" spans="5:5">
      <c r="E128" s="67"/>
    </row>
  </sheetData>
  <sheetProtection algorithmName="SHA-512" hashValue="JrvSdSLrG2HKVYWp1jhrPcJAgIDkVSd89Psg8uJPFT9BsXj+CJeyNMAWWO7AbtSNLxGLRmOPBwjuo2iepAORNQ==" saltValue="XcoWAT3p0+/Ij0Kz9UmCwA==" spinCount="100000" sheet="1" objects="1" scenarios="1" insertHyperlinks="0" selectLockedCells="1"/>
  <mergeCells count="19">
    <mergeCell ref="B48:C48"/>
    <mergeCell ref="B31:B32"/>
    <mergeCell ref="B39:B40"/>
    <mergeCell ref="B41:B42"/>
    <mergeCell ref="B3:I3"/>
    <mergeCell ref="B34:C34"/>
    <mergeCell ref="B38:C38"/>
    <mergeCell ref="B44:C44"/>
    <mergeCell ref="B26:C26"/>
    <mergeCell ref="B22:C22"/>
    <mergeCell ref="B18:C18"/>
    <mergeCell ref="B9:C9"/>
    <mergeCell ref="B10:C10"/>
    <mergeCell ref="E8:F8"/>
    <mergeCell ref="B15:C15"/>
    <mergeCell ref="B19:B20"/>
    <mergeCell ref="B23:B24"/>
    <mergeCell ref="B27:B28"/>
    <mergeCell ref="B29:B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2"/>
  <sheetViews>
    <sheetView topLeftCell="A8" zoomScale="70" zoomScaleNormal="70" workbookViewId="0">
      <selection activeCell="E11" sqref="E11"/>
    </sheetView>
  </sheetViews>
  <sheetFormatPr defaultColWidth="8.77734375" defaultRowHeight="15.6"/>
  <cols>
    <col min="1" max="1" width="8.77734375" style="7"/>
    <col min="2" max="2" width="84.77734375" style="7" customWidth="1"/>
    <col min="3" max="3" width="45.77734375" style="7" customWidth="1"/>
    <col min="4" max="4" width="10.21875" style="15" customWidth="1"/>
    <col min="5" max="5" width="26.77734375" style="103" customWidth="1"/>
    <col min="6" max="6" width="77" style="7" customWidth="1"/>
    <col min="7" max="7" width="26.77734375" style="67" customWidth="1"/>
    <col min="8" max="8" width="22.44140625" style="67" customWidth="1"/>
    <col min="9" max="9" width="28.77734375" style="67" customWidth="1"/>
    <col min="10" max="16384" width="8.77734375" style="7"/>
  </cols>
  <sheetData>
    <row r="1" spans="1:9">
      <c r="E1" s="67"/>
    </row>
    <row r="2" spans="1:9" ht="16.2" thickBot="1">
      <c r="E2" s="67"/>
    </row>
    <row r="3" spans="1:9" ht="50.1" customHeight="1" thickBot="1">
      <c r="B3" s="148" t="s">
        <v>146</v>
      </c>
      <c r="C3" s="149"/>
      <c r="D3" s="149"/>
      <c r="E3" s="149"/>
      <c r="F3" s="149"/>
      <c r="G3" s="149"/>
      <c r="H3" s="149"/>
      <c r="I3" s="150"/>
    </row>
    <row r="4" spans="1:9" ht="16.2" thickBot="1">
      <c r="B4" s="68"/>
      <c r="C4" s="68"/>
      <c r="E4" s="67"/>
    </row>
    <row r="5" spans="1:9">
      <c r="B5" s="69" t="s">
        <v>4</v>
      </c>
      <c r="C5" s="107">
        <v>0.45</v>
      </c>
      <c r="D5" s="19"/>
      <c r="E5" s="71"/>
      <c r="G5" s="71"/>
      <c r="H5" s="71"/>
      <c r="I5" s="71"/>
    </row>
    <row r="6" spans="1:9">
      <c r="B6" s="72" t="s">
        <v>2</v>
      </c>
      <c r="C6" s="108">
        <v>0.35</v>
      </c>
      <c r="D6" s="19"/>
      <c r="E6" s="71"/>
      <c r="G6" s="71"/>
      <c r="H6" s="71"/>
      <c r="I6" s="71"/>
    </row>
    <row r="7" spans="1:9" ht="16.2" thickBot="1">
      <c r="B7" s="109" t="s">
        <v>190</v>
      </c>
      <c r="C7" s="110">
        <v>0.2</v>
      </c>
      <c r="D7" s="19"/>
      <c r="E7" s="71"/>
      <c r="G7" s="71"/>
      <c r="H7" s="71"/>
      <c r="I7" s="71"/>
    </row>
    <row r="8" spans="1:9" ht="62.55" customHeight="1" thickBot="1">
      <c r="B8" s="71"/>
      <c r="E8" s="155" t="s">
        <v>46</v>
      </c>
      <c r="F8" s="156"/>
    </row>
    <row r="9" spans="1:9" ht="50.1" customHeight="1">
      <c r="B9" s="183" t="s">
        <v>189</v>
      </c>
      <c r="C9" s="184"/>
      <c r="D9" s="28" t="s">
        <v>42</v>
      </c>
      <c r="E9" s="74" t="s">
        <v>32</v>
      </c>
      <c r="F9" s="75" t="s">
        <v>34</v>
      </c>
      <c r="G9" s="28" t="s">
        <v>39</v>
      </c>
      <c r="H9" s="74" t="s">
        <v>35</v>
      </c>
      <c r="I9" s="76" t="s">
        <v>36</v>
      </c>
    </row>
    <row r="10" spans="1:9" ht="45" customHeight="1">
      <c r="B10" s="179" t="s">
        <v>49</v>
      </c>
      <c r="C10" s="180"/>
      <c r="D10" s="42"/>
      <c r="E10" s="78"/>
      <c r="F10" s="78"/>
      <c r="G10" s="78"/>
      <c r="H10" s="78"/>
      <c r="I10" s="79"/>
    </row>
    <row r="11" spans="1:9" ht="45" customHeight="1">
      <c r="B11" s="34" t="s">
        <v>153</v>
      </c>
      <c r="C11" s="44" t="s">
        <v>150</v>
      </c>
      <c r="D11" s="36">
        <v>2</v>
      </c>
      <c r="E11" s="64"/>
      <c r="F11" s="65"/>
      <c r="G11" s="36"/>
      <c r="H11" s="36">
        <f>D11*G11</f>
        <v>0</v>
      </c>
      <c r="I11" s="38">
        <f>H11</f>
        <v>0</v>
      </c>
    </row>
    <row r="12" spans="1:9" ht="73.5" customHeight="1">
      <c r="A12" s="111"/>
      <c r="B12" s="34" t="s">
        <v>104</v>
      </c>
      <c r="C12" s="44" t="s">
        <v>151</v>
      </c>
      <c r="D12" s="36">
        <v>1</v>
      </c>
      <c r="E12" s="64"/>
      <c r="F12" s="65"/>
      <c r="G12" s="36"/>
      <c r="H12" s="36">
        <f>D12*G12</f>
        <v>0</v>
      </c>
      <c r="I12" s="38">
        <f>H12</f>
        <v>0</v>
      </c>
    </row>
    <row r="13" spans="1:9" ht="45" customHeight="1">
      <c r="B13" s="83"/>
      <c r="C13" s="84" t="s">
        <v>40</v>
      </c>
      <c r="D13" s="40">
        <v>10</v>
      </c>
      <c r="E13" s="85"/>
      <c r="F13" s="37"/>
      <c r="G13" s="85"/>
      <c r="H13" s="85">
        <f>SUM(H11:H12)</f>
        <v>0</v>
      </c>
      <c r="I13" s="86">
        <f>IF((H13&gt;D13),D13,H13)</f>
        <v>0</v>
      </c>
    </row>
    <row r="14" spans="1:9" ht="45" customHeight="1">
      <c r="B14" s="179" t="s">
        <v>50</v>
      </c>
      <c r="C14" s="180"/>
      <c r="D14" s="42"/>
      <c r="E14" s="42"/>
      <c r="F14" s="42"/>
      <c r="G14" s="42"/>
      <c r="H14" s="42"/>
      <c r="I14" s="43"/>
    </row>
    <row r="15" spans="1:9" ht="45" customHeight="1">
      <c r="B15" s="112" t="s">
        <v>105</v>
      </c>
      <c r="C15" s="51" t="s">
        <v>150</v>
      </c>
      <c r="D15" s="36">
        <v>2</v>
      </c>
      <c r="E15" s="104"/>
      <c r="F15" s="65"/>
      <c r="G15" s="81"/>
      <c r="H15" s="36">
        <f>D15*G15</f>
        <v>0</v>
      </c>
      <c r="I15" s="38">
        <f>H15</f>
        <v>0</v>
      </c>
    </row>
    <row r="16" spans="1:9" ht="45" customHeight="1">
      <c r="B16" s="112" t="s">
        <v>106</v>
      </c>
      <c r="C16" s="51" t="s">
        <v>151</v>
      </c>
      <c r="D16" s="36">
        <v>1</v>
      </c>
      <c r="E16" s="104"/>
      <c r="F16" s="65"/>
      <c r="G16" s="81"/>
      <c r="H16" s="36">
        <f>D16*G16</f>
        <v>0</v>
      </c>
      <c r="I16" s="38">
        <f>H16</f>
        <v>0</v>
      </c>
    </row>
    <row r="17" spans="2:9" ht="45" customHeight="1">
      <c r="B17" s="83"/>
      <c r="C17" s="84" t="s">
        <v>40</v>
      </c>
      <c r="D17" s="40">
        <v>10</v>
      </c>
      <c r="E17" s="85"/>
      <c r="F17" s="37"/>
      <c r="G17" s="85"/>
      <c r="H17" s="85">
        <f>SUM(H15:H16)</f>
        <v>0</v>
      </c>
      <c r="I17" s="86">
        <f>IF((H17&gt;D17),D17,H17)</f>
        <v>0</v>
      </c>
    </row>
    <row r="18" spans="2:9" ht="45" customHeight="1">
      <c r="B18" s="177" t="s">
        <v>107</v>
      </c>
      <c r="C18" s="178"/>
      <c r="D18" s="42"/>
      <c r="E18" s="42"/>
      <c r="F18" s="42"/>
      <c r="G18" s="42"/>
      <c r="H18" s="42"/>
      <c r="I18" s="43"/>
    </row>
    <row r="19" spans="2:9" ht="60.75" customHeight="1">
      <c r="B19" s="163" t="s">
        <v>108</v>
      </c>
      <c r="C19" s="50" t="s">
        <v>109</v>
      </c>
      <c r="D19" s="113">
        <v>1</v>
      </c>
      <c r="E19" s="104"/>
      <c r="F19" s="65"/>
      <c r="G19" s="81"/>
      <c r="H19" s="81">
        <f>D19*G19</f>
        <v>0</v>
      </c>
      <c r="I19" s="82">
        <f t="shared" ref="I19:I22" si="0">H19</f>
        <v>0</v>
      </c>
    </row>
    <row r="20" spans="2:9" ht="60.75" customHeight="1">
      <c r="B20" s="164"/>
      <c r="C20" s="50" t="s">
        <v>110</v>
      </c>
      <c r="D20" s="113">
        <v>0.5</v>
      </c>
      <c r="E20" s="104"/>
      <c r="F20" s="65"/>
      <c r="G20" s="81"/>
      <c r="H20" s="81">
        <f t="shared" ref="H20:H21" si="1">D20*G20</f>
        <v>0</v>
      </c>
      <c r="I20" s="82">
        <f t="shared" ref="I20:I21" si="2">H20</f>
        <v>0</v>
      </c>
    </row>
    <row r="21" spans="2:9" ht="60.75" customHeight="1">
      <c r="B21" s="189" t="s">
        <v>123</v>
      </c>
      <c r="C21" s="51" t="s">
        <v>111</v>
      </c>
      <c r="D21" s="114">
        <v>2</v>
      </c>
      <c r="E21" s="104"/>
      <c r="F21" s="65"/>
      <c r="G21" s="81"/>
      <c r="H21" s="81">
        <f t="shared" si="1"/>
        <v>0</v>
      </c>
      <c r="I21" s="82">
        <f t="shared" si="2"/>
        <v>0</v>
      </c>
    </row>
    <row r="22" spans="2:9" ht="75.75" customHeight="1">
      <c r="B22" s="190"/>
      <c r="C22" s="51" t="s">
        <v>112</v>
      </c>
      <c r="D22" s="114">
        <v>1</v>
      </c>
      <c r="E22" s="104"/>
      <c r="F22" s="116"/>
      <c r="G22" s="91"/>
      <c r="H22" s="81">
        <f>D22*G22</f>
        <v>0</v>
      </c>
      <c r="I22" s="82">
        <f t="shared" si="0"/>
        <v>0</v>
      </c>
    </row>
    <row r="23" spans="2:9" ht="45" customHeight="1">
      <c r="B23" s="83"/>
      <c r="C23" s="84" t="s">
        <v>40</v>
      </c>
      <c r="D23" s="40">
        <v>15</v>
      </c>
      <c r="E23" s="85"/>
      <c r="F23" s="37"/>
      <c r="G23" s="85"/>
      <c r="H23" s="85">
        <f>SUM(H19:H22)</f>
        <v>0</v>
      </c>
      <c r="I23" s="86">
        <f>IF((H23&gt;D23),D23,H23)</f>
        <v>0</v>
      </c>
    </row>
    <row r="24" spans="2:9" ht="45" customHeight="1">
      <c r="B24" s="177" t="s">
        <v>113</v>
      </c>
      <c r="C24" s="178"/>
      <c r="D24" s="42"/>
      <c r="E24" s="42"/>
      <c r="F24" s="42"/>
      <c r="G24" s="42"/>
      <c r="H24" s="42"/>
      <c r="I24" s="43"/>
    </row>
    <row r="25" spans="2:9" ht="45" customHeight="1">
      <c r="B25" s="34" t="s">
        <v>124</v>
      </c>
      <c r="C25" s="44" t="s">
        <v>149</v>
      </c>
      <c r="D25" s="36">
        <v>1</v>
      </c>
      <c r="E25" s="64"/>
      <c r="F25" s="64"/>
      <c r="G25" s="46"/>
      <c r="H25" s="81">
        <f t="shared" ref="H25:H27" si="3">D25*G25</f>
        <v>0</v>
      </c>
      <c r="I25" s="115">
        <f>H25</f>
        <v>0</v>
      </c>
    </row>
    <row r="26" spans="2:9" ht="45" customHeight="1">
      <c r="B26" s="34" t="s">
        <v>191</v>
      </c>
      <c r="C26" s="44" t="s">
        <v>114</v>
      </c>
      <c r="D26" s="36">
        <v>1</v>
      </c>
      <c r="E26" s="64"/>
      <c r="F26" s="64"/>
      <c r="G26" s="46"/>
      <c r="H26" s="81">
        <f t="shared" si="3"/>
        <v>0</v>
      </c>
      <c r="I26" s="115">
        <f>H26</f>
        <v>0</v>
      </c>
    </row>
    <row r="27" spans="2:9" ht="45" customHeight="1">
      <c r="B27" s="34" t="s">
        <v>115</v>
      </c>
      <c r="C27" s="44" t="s">
        <v>116</v>
      </c>
      <c r="D27" s="36">
        <v>5</v>
      </c>
      <c r="E27" s="64"/>
      <c r="F27" s="64"/>
      <c r="G27" s="46"/>
      <c r="H27" s="81">
        <f t="shared" si="3"/>
        <v>0</v>
      </c>
      <c r="I27" s="115">
        <f>H27</f>
        <v>0</v>
      </c>
    </row>
    <row r="28" spans="2:9" ht="45" customHeight="1">
      <c r="B28" s="83"/>
      <c r="C28" s="84" t="s">
        <v>40</v>
      </c>
      <c r="D28" s="40">
        <v>15</v>
      </c>
      <c r="E28" s="85"/>
      <c r="F28" s="91"/>
      <c r="G28" s="85"/>
      <c r="H28" s="85">
        <f>SUM(H25:H27)</f>
        <v>0</v>
      </c>
      <c r="I28" s="86">
        <f>IF((H28&gt;D28),D28,H28)</f>
        <v>0</v>
      </c>
    </row>
    <row r="29" spans="2:9" ht="45" customHeight="1">
      <c r="B29" s="181" t="s">
        <v>117</v>
      </c>
      <c r="C29" s="182"/>
      <c r="D29" s="42"/>
      <c r="E29" s="77"/>
      <c r="F29" s="77"/>
      <c r="G29" s="77"/>
      <c r="H29" s="77"/>
      <c r="I29" s="93"/>
    </row>
    <row r="30" spans="2:9" ht="45" customHeight="1">
      <c r="B30" s="34" t="s">
        <v>154</v>
      </c>
      <c r="C30" s="44" t="s">
        <v>0</v>
      </c>
      <c r="D30" s="36">
        <v>3</v>
      </c>
      <c r="E30" s="106"/>
      <c r="F30" s="105"/>
      <c r="G30" s="46"/>
      <c r="H30" s="81">
        <f>D30*G30</f>
        <v>0</v>
      </c>
      <c r="I30" s="115">
        <f>H30</f>
        <v>0</v>
      </c>
    </row>
    <row r="31" spans="2:9" ht="45" customHeight="1">
      <c r="B31" s="34" t="s">
        <v>152</v>
      </c>
      <c r="C31" s="44" t="s">
        <v>1</v>
      </c>
      <c r="D31" s="36">
        <v>2</v>
      </c>
      <c r="E31" s="106"/>
      <c r="F31" s="105"/>
      <c r="G31" s="46"/>
      <c r="H31" s="81">
        <f>D31*G31</f>
        <v>0</v>
      </c>
      <c r="I31" s="115">
        <f>H31</f>
        <v>0</v>
      </c>
    </row>
    <row r="32" spans="2:9" ht="45" customHeight="1">
      <c r="B32" s="83"/>
      <c r="C32" s="84" t="s">
        <v>40</v>
      </c>
      <c r="D32" s="40">
        <v>15</v>
      </c>
      <c r="E32" s="85"/>
      <c r="F32" s="91"/>
      <c r="G32" s="85"/>
      <c r="H32" s="85">
        <f>SUM(H30:H31)</f>
        <v>0</v>
      </c>
      <c r="I32" s="86">
        <f>IF((H32&gt;D32),D32,H32)</f>
        <v>0</v>
      </c>
    </row>
    <row r="33" spans="2:9" ht="45" customHeight="1">
      <c r="B33" s="157" t="s">
        <v>132</v>
      </c>
      <c r="C33" s="158"/>
      <c r="D33" s="42"/>
      <c r="E33" s="42"/>
      <c r="F33" s="42"/>
      <c r="G33" s="77"/>
      <c r="H33" s="77"/>
      <c r="I33" s="93"/>
    </row>
    <row r="34" spans="2:9" ht="45" customHeight="1">
      <c r="B34" s="34" t="s">
        <v>192</v>
      </c>
      <c r="C34" s="44" t="s">
        <v>193</v>
      </c>
      <c r="D34" s="36">
        <v>8</v>
      </c>
      <c r="E34" s="106"/>
      <c r="F34" s="105"/>
      <c r="G34" s="46"/>
      <c r="H34" s="81">
        <f>D34*G34</f>
        <v>0</v>
      </c>
      <c r="I34" s="115">
        <f>H34</f>
        <v>0</v>
      </c>
    </row>
    <row r="35" spans="2:9" ht="45" customHeight="1">
      <c r="B35" s="34" t="s">
        <v>118</v>
      </c>
      <c r="C35" s="44" t="s">
        <v>119</v>
      </c>
      <c r="D35" s="36">
        <v>2</v>
      </c>
      <c r="E35" s="106"/>
      <c r="F35" s="105"/>
      <c r="G35" s="46"/>
      <c r="H35" s="81">
        <f>D35*G35</f>
        <v>0</v>
      </c>
      <c r="I35" s="115">
        <f>H35</f>
        <v>0</v>
      </c>
    </row>
    <row r="36" spans="2:9" ht="45" customHeight="1">
      <c r="B36" s="83"/>
      <c r="C36" s="84" t="s">
        <v>40</v>
      </c>
      <c r="D36" s="40">
        <v>15</v>
      </c>
      <c r="E36" s="85"/>
      <c r="F36" s="91"/>
      <c r="G36" s="85"/>
      <c r="H36" s="85">
        <f>SUM(H34:H35)</f>
        <v>0</v>
      </c>
      <c r="I36" s="86">
        <f>IF((H36&gt;D36),D36,H36)</f>
        <v>0</v>
      </c>
    </row>
    <row r="37" spans="2:9" ht="45" customHeight="1">
      <c r="B37" s="181" t="s">
        <v>128</v>
      </c>
      <c r="C37" s="182"/>
      <c r="D37" s="42"/>
      <c r="E37" s="77"/>
      <c r="F37" s="77"/>
      <c r="G37" s="77"/>
      <c r="H37" s="77"/>
      <c r="I37" s="93"/>
    </row>
    <row r="38" spans="2:9" ht="45" customHeight="1">
      <c r="B38" s="94" t="s">
        <v>194</v>
      </c>
      <c r="C38" s="44" t="s">
        <v>195</v>
      </c>
      <c r="D38" s="36">
        <v>1</v>
      </c>
      <c r="E38" s="104"/>
      <c r="F38" s="105"/>
      <c r="G38" s="81"/>
      <c r="H38" s="81">
        <f>D38*G38</f>
        <v>0</v>
      </c>
      <c r="I38" s="82">
        <f>H38</f>
        <v>0</v>
      </c>
    </row>
    <row r="39" spans="2:9" ht="45" customHeight="1">
      <c r="B39" s="96" t="s">
        <v>196</v>
      </c>
      <c r="C39" s="97" t="s">
        <v>197</v>
      </c>
      <c r="D39" s="98">
        <v>0.25</v>
      </c>
      <c r="E39" s="104"/>
      <c r="F39" s="105"/>
      <c r="G39" s="81"/>
      <c r="H39" s="81">
        <f>D39*G39</f>
        <v>0</v>
      </c>
      <c r="I39" s="82">
        <f>H39</f>
        <v>0</v>
      </c>
    </row>
    <row r="40" spans="2:9" ht="45" customHeight="1">
      <c r="B40" s="83"/>
      <c r="C40" s="84" t="s">
        <v>40</v>
      </c>
      <c r="D40" s="40">
        <v>20</v>
      </c>
      <c r="E40" s="85"/>
      <c r="F40" s="81"/>
      <c r="G40" s="85"/>
      <c r="H40" s="85">
        <f>SUM(H38:H39)</f>
        <v>0</v>
      </c>
      <c r="I40" s="86">
        <f>IF((H40&gt;D40),D40,H40)</f>
        <v>0</v>
      </c>
    </row>
    <row r="41" spans="2:9" ht="45" customHeight="1" thickBot="1">
      <c r="B41" s="187" t="s">
        <v>44</v>
      </c>
      <c r="C41" s="188"/>
      <c r="D41" s="59">
        <f>D13+D17+D23+D28+D40+D32+D36</f>
        <v>100</v>
      </c>
      <c r="E41" s="99"/>
      <c r="F41" s="100"/>
      <c r="G41" s="99"/>
      <c r="H41" s="99">
        <f>H13+H17+H23+H28+H40+H32+H36</f>
        <v>0</v>
      </c>
      <c r="I41" s="101">
        <f>SUM(I40,I28,I17,I13,I23,I32,I36)</f>
        <v>0</v>
      </c>
    </row>
    <row r="42" spans="2:9">
      <c r="E42" s="67"/>
    </row>
    <row r="43" spans="2:9">
      <c r="E43" s="67"/>
    </row>
    <row r="44" spans="2:9">
      <c r="E44" s="67"/>
    </row>
    <row r="45" spans="2:9">
      <c r="E45" s="67"/>
    </row>
    <row r="46" spans="2:9">
      <c r="E46" s="67"/>
    </row>
    <row r="47" spans="2:9">
      <c r="E47" s="67"/>
    </row>
    <row r="48" spans="2:9">
      <c r="E48" s="67"/>
    </row>
    <row r="49" spans="5:5">
      <c r="E49" s="67"/>
    </row>
    <row r="50" spans="5:5">
      <c r="E50" s="67"/>
    </row>
    <row r="51" spans="5:5">
      <c r="E51" s="67"/>
    </row>
    <row r="52" spans="5:5">
      <c r="E52" s="67"/>
    </row>
    <row r="53" spans="5:5">
      <c r="E53" s="67"/>
    </row>
    <row r="54" spans="5:5">
      <c r="E54" s="67"/>
    </row>
    <row r="55" spans="5:5">
      <c r="E55" s="67"/>
    </row>
    <row r="56" spans="5:5">
      <c r="E56" s="67"/>
    </row>
    <row r="57" spans="5:5">
      <c r="E57" s="67"/>
    </row>
    <row r="58" spans="5:5">
      <c r="E58" s="67"/>
    </row>
    <row r="59" spans="5:5">
      <c r="E59" s="67"/>
    </row>
    <row r="60" spans="5:5">
      <c r="E60" s="67"/>
    </row>
    <row r="61" spans="5:5">
      <c r="E61" s="67"/>
    </row>
    <row r="62" spans="5:5">
      <c r="E62" s="67"/>
    </row>
    <row r="63" spans="5:5">
      <c r="E63" s="67"/>
    </row>
    <row r="64" spans="5:5">
      <c r="E64" s="67"/>
    </row>
    <row r="65" spans="5:5">
      <c r="E65" s="67"/>
    </row>
    <row r="66" spans="5:5">
      <c r="E66" s="67"/>
    </row>
    <row r="67" spans="5:5">
      <c r="E67" s="67"/>
    </row>
    <row r="68" spans="5:5">
      <c r="E68" s="67"/>
    </row>
    <row r="69" spans="5:5">
      <c r="E69" s="67"/>
    </row>
    <row r="70" spans="5:5">
      <c r="E70" s="67"/>
    </row>
    <row r="71" spans="5:5">
      <c r="E71" s="67"/>
    </row>
    <row r="72" spans="5:5">
      <c r="E72" s="67"/>
    </row>
    <row r="73" spans="5:5">
      <c r="E73" s="67"/>
    </row>
    <row r="74" spans="5:5">
      <c r="E74" s="67"/>
    </row>
    <row r="75" spans="5:5">
      <c r="E75" s="67"/>
    </row>
    <row r="76" spans="5:5">
      <c r="E76" s="67"/>
    </row>
    <row r="77" spans="5:5">
      <c r="E77" s="67"/>
    </row>
    <row r="78" spans="5:5">
      <c r="E78" s="67"/>
    </row>
    <row r="79" spans="5:5">
      <c r="E79" s="67"/>
    </row>
    <row r="80" spans="5:5">
      <c r="E80" s="67"/>
    </row>
    <row r="81" spans="5:5">
      <c r="E81" s="67"/>
    </row>
    <row r="82" spans="5:5">
      <c r="E82" s="67"/>
    </row>
    <row r="83" spans="5:5">
      <c r="E83" s="67"/>
    </row>
    <row r="84" spans="5:5">
      <c r="E84" s="67"/>
    </row>
    <row r="85" spans="5:5">
      <c r="E85" s="67"/>
    </row>
    <row r="86" spans="5:5">
      <c r="E86" s="67"/>
    </row>
    <row r="87" spans="5:5">
      <c r="E87" s="67"/>
    </row>
    <row r="88" spans="5:5">
      <c r="E88" s="67"/>
    </row>
    <row r="89" spans="5:5">
      <c r="E89" s="67"/>
    </row>
    <row r="90" spans="5:5">
      <c r="E90" s="67"/>
    </row>
    <row r="91" spans="5:5">
      <c r="E91" s="67"/>
    </row>
    <row r="92" spans="5:5">
      <c r="E92" s="67"/>
    </row>
    <row r="93" spans="5:5">
      <c r="E93" s="67"/>
    </row>
    <row r="94" spans="5:5">
      <c r="E94" s="67"/>
    </row>
    <row r="95" spans="5:5">
      <c r="E95" s="67"/>
    </row>
    <row r="96" spans="5:5">
      <c r="E96" s="67"/>
    </row>
    <row r="97" spans="5:5">
      <c r="E97" s="67"/>
    </row>
    <row r="98" spans="5:5">
      <c r="E98" s="67"/>
    </row>
    <row r="99" spans="5:5">
      <c r="E99" s="67"/>
    </row>
    <row r="100" spans="5:5">
      <c r="E100" s="67"/>
    </row>
    <row r="101" spans="5:5">
      <c r="E101" s="67"/>
    </row>
    <row r="102" spans="5:5">
      <c r="E102" s="67"/>
    </row>
  </sheetData>
  <sheetProtection algorithmName="SHA-512" hashValue="jSjfkLRJle47CJ533Qg0w4LtVSC95p8YZODvDJDZlFQytItJ9OsbLXro02NYFr1/CqzWQ6ecC9oHa6aWWcqY5w==" saltValue="xUlL4/ATywbNZdGYbHLm1w==" spinCount="100000" sheet="1" objects="1" scenarios="1" insertHyperlinks="0" selectLockedCells="1"/>
  <mergeCells count="13">
    <mergeCell ref="B9:C9"/>
    <mergeCell ref="B10:C10"/>
    <mergeCell ref="B14:C14"/>
    <mergeCell ref="B3:I3"/>
    <mergeCell ref="B41:C41"/>
    <mergeCell ref="B18:C18"/>
    <mergeCell ref="B24:C24"/>
    <mergeCell ref="B37:C37"/>
    <mergeCell ref="E8:F8"/>
    <mergeCell ref="B19:B20"/>
    <mergeCell ref="B21:B22"/>
    <mergeCell ref="B29:C29"/>
    <mergeCell ref="B33:C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7"/>
  <sheetViews>
    <sheetView tabSelected="1" workbookViewId="0">
      <selection activeCell="E13" sqref="E13"/>
    </sheetView>
  </sheetViews>
  <sheetFormatPr defaultColWidth="8.77734375" defaultRowHeight="14.4"/>
  <cols>
    <col min="1" max="2" width="8.77734375" style="8"/>
    <col min="3" max="3" width="53.77734375" style="8" customWidth="1"/>
    <col min="4" max="4" width="14.44140625" style="8" customWidth="1"/>
    <col min="5" max="5" width="16.21875" style="8" customWidth="1"/>
    <col min="6" max="6" width="15.21875" style="8" customWidth="1"/>
    <col min="7" max="7" width="17.77734375" style="8" customWidth="1"/>
    <col min="8" max="16384" width="8.77734375" style="8"/>
  </cols>
  <sheetData>
    <row r="1" spans="2:9" ht="33" customHeight="1" thickBot="1">
      <c r="B1" s="137" t="s">
        <v>125</v>
      </c>
      <c r="C1" s="138"/>
      <c r="D1" s="138"/>
      <c r="E1" s="138"/>
      <c r="F1" s="138"/>
      <c r="G1" s="138"/>
      <c r="H1" s="138"/>
      <c r="I1" s="139"/>
    </row>
    <row r="2" spans="2:9" ht="15.6">
      <c r="B2" s="9"/>
      <c r="C2" s="9"/>
      <c r="D2" s="9"/>
      <c r="E2" s="9"/>
      <c r="F2" s="9"/>
      <c r="G2" s="9"/>
      <c r="H2" s="9"/>
      <c r="I2" s="9"/>
    </row>
    <row r="3" spans="2:9" ht="15.6">
      <c r="B3" s="140" t="s">
        <v>21</v>
      </c>
      <c r="C3" s="140"/>
      <c r="D3" s="140"/>
      <c r="E3" s="140"/>
      <c r="F3" s="140"/>
      <c r="G3" s="140"/>
      <c r="H3" s="140"/>
      <c r="I3" s="140"/>
    </row>
    <row r="4" spans="2:9" ht="15.6">
      <c r="B4" s="140"/>
      <c r="C4" s="140"/>
      <c r="D4" s="140"/>
      <c r="E4" s="140"/>
      <c r="F4" s="140"/>
      <c r="G4" s="140"/>
      <c r="H4" s="140"/>
      <c r="I4" s="140"/>
    </row>
    <row r="5" spans="2:9" ht="24.75" customHeight="1" thickBot="1">
      <c r="C5" s="117" t="s">
        <v>22</v>
      </c>
      <c r="D5" s="194">
        <f>Identificação!B8</f>
        <v>0</v>
      </c>
      <c r="E5" s="195"/>
      <c r="F5" s="195"/>
      <c r="G5" s="195"/>
      <c r="H5" s="195"/>
      <c r="I5" s="118"/>
    </row>
    <row r="6" spans="2:9">
      <c r="C6" s="117"/>
      <c r="D6" s="119"/>
      <c r="E6" s="118"/>
      <c r="F6" s="118"/>
      <c r="G6" s="118"/>
      <c r="H6" s="118"/>
      <c r="I6" s="118"/>
    </row>
    <row r="8" spans="2:9" ht="18">
      <c r="C8" s="196" t="s">
        <v>23</v>
      </c>
      <c r="D8" s="196"/>
    </row>
    <row r="9" spans="2:9" ht="15" thickBot="1"/>
    <row r="10" spans="2:9" ht="31.8" thickBot="1">
      <c r="C10" s="120"/>
      <c r="D10" s="121" t="s">
        <v>24</v>
      </c>
      <c r="E10" s="121" t="s">
        <v>25</v>
      </c>
      <c r="F10" s="121" t="s">
        <v>26</v>
      </c>
      <c r="G10" s="121" t="s">
        <v>27</v>
      </c>
    </row>
    <row r="11" spans="2:9" ht="16.2" thickBot="1">
      <c r="C11" s="122" t="s">
        <v>33</v>
      </c>
      <c r="D11" s="123">
        <f>'Desempenho Técnico-Científico e'!H61</f>
        <v>0</v>
      </c>
      <c r="E11" s="124">
        <f>'Desempenho Técnico-Científico e'!I61</f>
        <v>0</v>
      </c>
      <c r="F11" s="125">
        <v>0.45</v>
      </c>
      <c r="G11" s="126">
        <f>E11*F11</f>
        <v>0</v>
      </c>
    </row>
    <row r="12" spans="2:9" ht="16.2" thickBot="1">
      <c r="C12" s="127" t="s">
        <v>29</v>
      </c>
      <c r="D12" s="123">
        <f>'Capacidade Pedagógica'!H48</f>
        <v>0</v>
      </c>
      <c r="E12" s="124">
        <f>'Capacidade Pedagógica'!I48</f>
        <v>0</v>
      </c>
      <c r="F12" s="125">
        <v>0.35</v>
      </c>
      <c r="G12" s="126">
        <f t="shared" ref="G12:G13" si="0">E12*F12</f>
        <v>0</v>
      </c>
    </row>
    <row r="13" spans="2:9" ht="16.2" thickBot="1">
      <c r="C13" s="128" t="s">
        <v>30</v>
      </c>
      <c r="D13" s="123">
        <f>'Outras Ativ.Relev.Missão IPS'!H41</f>
        <v>0</v>
      </c>
      <c r="E13" s="124">
        <f>'Outras Ativ.Relev.Missão IPS'!I41</f>
        <v>0</v>
      </c>
      <c r="F13" s="125">
        <v>0.2</v>
      </c>
      <c r="G13" s="126">
        <f t="shared" si="0"/>
        <v>0</v>
      </c>
    </row>
    <row r="14" spans="2:9" ht="16.2" thickBot="1">
      <c r="C14" s="191" t="s">
        <v>28</v>
      </c>
      <c r="D14" s="192"/>
      <c r="E14" s="192"/>
      <c r="F14" s="193"/>
      <c r="G14" s="129">
        <f>+G11+G12+G13</f>
        <v>0</v>
      </c>
    </row>
    <row r="17" spans="3:3" ht="18">
      <c r="C17" s="130"/>
    </row>
  </sheetData>
  <sheetProtection algorithmName="SHA-512" hashValue="ia7ET+nVgGvkZkY1V09bKb93cxMdt18ldCDWKfa63IjlFFWqF3GGnslnzaC03s73PhpV22J0mz79VUl7ijpCZQ==" saltValue="oiuE76ndLp9bsy4FeyR3pQ==" spinCount="100000" sheet="1" objects="1" scenarios="1" selectLockedCells="1"/>
  <mergeCells count="6">
    <mergeCell ref="C14:F14"/>
    <mergeCell ref="B1:I1"/>
    <mergeCell ref="B3:I3"/>
    <mergeCell ref="B4:I4"/>
    <mergeCell ref="D5:H5"/>
    <mergeCell ref="C8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</vt:i4>
      </vt:variant>
    </vt:vector>
  </HeadingPairs>
  <TitlesOfParts>
    <vt:vector size="6" baseType="lpstr">
      <vt:lpstr>Identificação</vt:lpstr>
      <vt:lpstr>Desempenho Técnico-Científico e</vt:lpstr>
      <vt:lpstr>Capacidade Pedagógica</vt:lpstr>
      <vt:lpstr>Outras Ativ.Relev.Missão IPS</vt:lpstr>
      <vt:lpstr>Pontuação total</vt:lpstr>
      <vt:lpstr>'Desempenho Técnico-Científico e'!_Hlk51506752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2024-02-07T12:23:05Z</dcterms:modified>
</cp:coreProperties>
</file>